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FC70D806-2FE8-4687-85FA-58AFC7AD2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Assignments!$B$4:$P$163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D166" i="1"/>
  <c r="E166" i="1"/>
  <c r="F166" i="1"/>
  <c r="G166" i="1"/>
  <c r="H166" i="1"/>
  <c r="I166" i="1"/>
  <c r="J166" i="1"/>
  <c r="K166" i="1"/>
  <c r="M166" i="1"/>
  <c r="N166" i="1"/>
  <c r="O166" i="1"/>
  <c r="L166" i="1" l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164" i="1"/>
  <c r="F8" i="2"/>
  <c r="E8" i="2"/>
  <c r="D8" i="2"/>
  <c r="C8" i="2"/>
  <c r="H8" i="2"/>
  <c r="G1" i="2" s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P166" i="1"/>
  <c r="G8" i="2"/>
  <c r="M22" i="2" l="1"/>
  <c r="M17" i="2"/>
  <c r="M11" i="2"/>
  <c r="M14" i="2"/>
  <c r="M13" i="2"/>
  <c r="M16" i="2"/>
  <c r="M12" i="2"/>
  <c r="M21" i="2"/>
  <c r="M18" i="2"/>
  <c r="M20" i="2"/>
  <c r="K7" i="2" l="1"/>
  <c r="L7" i="2"/>
  <c r="H2" i="1" l="1"/>
  <c r="K2" i="1"/>
  <c r="E9" i="2" l="1"/>
  <c r="F9" i="2"/>
  <c r="J7" i="2"/>
  <c r="I7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<sst xmlns="http://schemas.openxmlformats.org/spreadsheetml/2006/main" count="74" uniqueCount="55">
  <si>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</si>
  <si>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</si>
  <si>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</si>
  <si>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</si>
  <si>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</si>
  <si>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</si>
  <si>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</si>
  <si>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</si>
  <si>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</si>
  <si>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</si>
  <si>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</si>
  <si>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</si>
  <si>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</si>
  <si>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</si>
  <si>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</si>
  <si>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</si>
  <si>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</si>
  <si>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</si>
  <si>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</si>
  <si>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</si>
  <si>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</si>
  <si>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</si>
  <si>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</si>
  <si>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</si>
  <si>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</si>
  <si>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</si>
  <si>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</si>
  <si>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</si>
  <si>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</si>
  <si>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</si>
  <si>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</si>
  <si>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</si>
  <si>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</si>
  <si>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</si>
  <si>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</si>
  <si>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</si>
  <si>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</si>
  <si>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</si>
  <si>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</si>
  <si>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</si>
  <si>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</si>
  <si>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</si>
  <si>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</si>
  <si>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</si>
  <si>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(1-4)</t>
  </si>
  <si>
    <t>District</t>
  </si>
  <si>
    <t>White</t>
  </si>
  <si>
    <t>Black</t>
  </si>
  <si>
    <t>Asian</t>
  </si>
  <si>
    <t>1) Use it as a reference to identify data for population units and add the figures up by hand.</t>
  </si>
  <si>
    <t>Enter your name here</t>
  </si>
  <si>
    <t>2020 Total Population</t>
  </si>
  <si>
    <t>When complete, please email this file to City.Clerk@CityofRC.us.</t>
  </si>
  <si>
    <t>City of Rancho Cucamonga 2021 Public Participation Kit</t>
  </si>
  <si>
    <t>Citizen
Voting 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</si>
</sst>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3</v>
      </c>
    </row>
    <row r="3" spans="1:8" x14ac:dyDescent="0.25">
      <c r="A3" s="2" t="s">
        <v>4</v>
      </c>
    </row>
    <row r="5" spans="1:8" x14ac:dyDescent="0.25">
      <c r="A5" s="2" t="s">
        <v>49</v>
      </c>
    </row>
    <row r="6" spans="1:8" x14ac:dyDescent="0.25">
      <c r="A6" s="2" t="s">
        <v>5</v>
      </c>
    </row>
    <row r="7" spans="1:8" x14ac:dyDescent="0.25">
      <c r="A7" s="2" t="s">
        <v>41</v>
      </c>
    </row>
    <row r="8" spans="1:8" x14ac:dyDescent="0.25">
      <c r="B8" s="2" t="s">
        <v>40</v>
      </c>
    </row>
    <row r="9" spans="1:8" x14ac:dyDescent="0.25">
      <c r="B9" s="2" t="s">
        <v>6</v>
      </c>
    </row>
    <row r="11" spans="1:8" x14ac:dyDescent="0.25">
      <c r="A11" s="1" t="s">
        <v>7</v>
      </c>
      <c r="B11" s="2" t="s">
        <v>8</v>
      </c>
    </row>
    <row r="12" spans="1:8" x14ac:dyDescent="0.25">
      <c r="B12" s="2" t="s">
        <v>9</v>
      </c>
      <c r="G12" s="3" t="s">
        <v>10</v>
      </c>
      <c r="H12" s="2" t="s">
        <v>11</v>
      </c>
    </row>
    <row r="14" spans="1:8" x14ac:dyDescent="0.25">
      <c r="A14" s="1" t="s">
        <v>12</v>
      </c>
    </row>
    <row r="15" spans="1:8" x14ac:dyDescent="0.25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6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7.140625" style="36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bestFit="1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3.42578125" style="5" bestFit="1" customWidth="1"/>
    <col min="19" max="20" width="6.5703125" style="5" customWidth="1"/>
    <col min="21" max="21" width="3.570312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"/>
      <c r="N1" s="5"/>
      <c r="O1" s="5"/>
      <c r="P1" s="5"/>
    </row>
    <row r="2" spans="1:16" ht="12.75" thickBot="1" x14ac:dyDescent="0.25">
      <c r="A2" s="39" t="s">
        <v>30</v>
      </c>
      <c r="B2" s="37">
        <f>Results!$C$8</f>
        <v>0</v>
      </c>
      <c r="C2" s="37">
        <f>Results!$C$9</f>
        <v>-43702.25</v>
      </c>
      <c r="D2" s="39" t="s">
        <v>29</v>
      </c>
      <c r="E2" s="37">
        <f>Results!$D$8</f>
        <v>0</v>
      </c>
      <c r="F2" s="37">
        <f>Results!$D$9</f>
        <v>-43702.25</v>
      </c>
      <c r="G2" s="39" t="s">
        <v>31</v>
      </c>
      <c r="H2" s="37">
        <f>Results!$E$8</f>
        <v>0</v>
      </c>
      <c r="I2" s="37">
        <f>Results!$E$9</f>
        <v>-43702.25</v>
      </c>
      <c r="J2" s="39" t="s">
        <v>32</v>
      </c>
      <c r="K2" s="37">
        <f>Results!$F$8</f>
        <v>0</v>
      </c>
      <c r="L2" s="38">
        <f>Results!$F$9</f>
        <v>-43702.25</v>
      </c>
      <c r="M2" s="5"/>
      <c r="N2" s="5"/>
      <c r="O2" s="5"/>
      <c r="P2" s="5"/>
    </row>
    <row r="3" spans="1:16" x14ac:dyDescent="0.2">
      <c r="H3" s="36"/>
    </row>
    <row r="4" spans="1:16" ht="13.5" customHeight="1" x14ac:dyDescent="0.2">
      <c r="A4" s="51" t="s">
        <v>45</v>
      </c>
      <c r="B4" s="62" t="s">
        <v>35</v>
      </c>
      <c r="C4" s="69" t="s">
        <v>2</v>
      </c>
      <c r="D4" s="70" t="s">
        <v>16</v>
      </c>
      <c r="E4" s="71"/>
      <c r="F4" s="71"/>
      <c r="G4" s="71"/>
      <c r="H4" s="72"/>
      <c r="I4" s="71" t="s">
        <v>42</v>
      </c>
      <c r="J4" s="71"/>
      <c r="K4" s="71"/>
      <c r="L4" s="72"/>
      <c r="M4" s="70" t="s">
        <v>43</v>
      </c>
      <c r="N4" s="71"/>
      <c r="O4" s="71"/>
      <c r="P4" s="73"/>
    </row>
    <row r="5" spans="1:16" s="4" customFormat="1" x14ac:dyDescent="0.2">
      <c r="A5" s="58" t="s">
        <v>44</v>
      </c>
      <c r="B5" s="59" t="s">
        <v>36</v>
      </c>
      <c r="C5" s="59" t="s">
        <v>35</v>
      </c>
      <c r="D5" s="64" t="s">
        <v>2</v>
      </c>
      <c r="E5" s="60" t="s">
        <v>28</v>
      </c>
      <c r="F5" s="60" t="s">
        <v>46</v>
      </c>
      <c r="G5" s="60" t="s">
        <v>47</v>
      </c>
      <c r="H5" s="63" t="s">
        <v>48</v>
      </c>
      <c r="I5" s="60" t="s">
        <v>2</v>
      </c>
      <c r="J5" s="60" t="s">
        <v>28</v>
      </c>
      <c r="K5" s="61" t="s">
        <v>48</v>
      </c>
      <c r="L5" s="61" t="s">
        <v>39</v>
      </c>
      <c r="M5" s="58" t="s">
        <v>2</v>
      </c>
      <c r="N5" s="61" t="s">
        <v>28</v>
      </c>
      <c r="O5" s="61" t="s">
        <v>48</v>
      </c>
      <c r="P5" s="65" t="s">
        <v>39</v>
      </c>
    </row>
    <row r="6" spans="1:16" x14ac:dyDescent="0.2">
      <c r="A6" s="52"/>
      <c r="B6" s="40">
        <v>1</v>
      </c>
      <c r="C6" s="55">
        <v>756</v>
      </c>
      <c r="D6" s="55">
        <v>519.89253199999996</v>
      </c>
      <c r="E6" s="40">
        <v>130.019441</v>
      </c>
      <c r="F6" s="40">
        <v>320.417258</v>
      </c>
      <c r="G6" s="40">
        <v>27.694347</v>
      </c>
      <c r="H6" s="56">
        <v>36.754621</v>
      </c>
      <c r="I6" s="40">
        <v>548</v>
      </c>
      <c r="J6" s="40">
        <v>87</v>
      </c>
      <c r="K6" s="41">
        <v>32</v>
      </c>
      <c r="L6" s="53">
        <f t="shared" ref="L6:L69" si="0">I6-J6-K6</f>
        <v>429</v>
      </c>
      <c r="M6" s="57">
        <v>476</v>
      </c>
      <c r="N6" s="41">
        <v>80</v>
      </c>
      <c r="O6" s="41">
        <v>20</v>
      </c>
      <c r="P6" s="53">
        <f t="shared" ref="P6:P163" si="1">M6-N6-O6</f>
        <v>376</v>
      </c>
    </row>
    <row r="7" spans="1:16" x14ac:dyDescent="0.2">
      <c r="A7" s="54"/>
      <c r="B7" s="40">
        <v>2</v>
      </c>
      <c r="C7" s="55">
        <v>943</v>
      </c>
      <c r="D7" s="55">
        <v>646.42400599999996</v>
      </c>
      <c r="E7" s="40">
        <v>160.900263</v>
      </c>
      <c r="F7" s="40">
        <v>471.72448600000001</v>
      </c>
      <c r="G7" s="40">
        <v>9.375</v>
      </c>
      <c r="H7" s="56">
        <v>4.4242419999999996</v>
      </c>
      <c r="I7" s="40">
        <v>708</v>
      </c>
      <c r="J7" s="40">
        <v>155</v>
      </c>
      <c r="K7" s="41">
        <v>32</v>
      </c>
      <c r="L7" s="53">
        <f t="shared" si="0"/>
        <v>521</v>
      </c>
      <c r="M7" s="57">
        <v>627</v>
      </c>
      <c r="N7" s="41">
        <v>131</v>
      </c>
      <c r="O7" s="41">
        <v>24</v>
      </c>
      <c r="P7" s="53">
        <f t="shared" si="1"/>
        <v>472</v>
      </c>
    </row>
    <row r="8" spans="1:16" x14ac:dyDescent="0.2">
      <c r="A8" s="54"/>
      <c r="B8" s="40">
        <v>3</v>
      </c>
      <c r="C8" s="55">
        <v>844</v>
      </c>
      <c r="D8" s="55">
        <v>548.66940199999999</v>
      </c>
      <c r="E8" s="40">
        <v>159.99633700000001</v>
      </c>
      <c r="F8" s="40">
        <v>362.47229399999998</v>
      </c>
      <c r="G8" s="40">
        <v>20.625</v>
      </c>
      <c r="H8" s="56">
        <v>5.5757580000000004</v>
      </c>
      <c r="I8" s="40">
        <v>661</v>
      </c>
      <c r="J8" s="40">
        <v>129</v>
      </c>
      <c r="K8" s="41">
        <v>19</v>
      </c>
      <c r="L8" s="53">
        <f t="shared" si="0"/>
        <v>513</v>
      </c>
      <c r="M8" s="57">
        <v>573</v>
      </c>
      <c r="N8" s="41">
        <v>109</v>
      </c>
      <c r="O8" s="41">
        <v>13</v>
      </c>
      <c r="P8" s="53">
        <f t="shared" si="1"/>
        <v>451</v>
      </c>
    </row>
    <row r="9" spans="1:16" x14ac:dyDescent="0.2">
      <c r="A9" s="54"/>
      <c r="B9" s="40">
        <v>4</v>
      </c>
      <c r="C9" s="55">
        <v>1016</v>
      </c>
      <c r="D9" s="55">
        <v>633.87987599999997</v>
      </c>
      <c r="E9" s="40">
        <v>68.320233000000002</v>
      </c>
      <c r="F9" s="40">
        <v>468.16572500000001</v>
      </c>
      <c r="G9" s="40">
        <v>0</v>
      </c>
      <c r="H9" s="56">
        <v>97.393907999999996</v>
      </c>
      <c r="I9" s="40">
        <v>712</v>
      </c>
      <c r="J9" s="40">
        <v>165</v>
      </c>
      <c r="K9" s="41">
        <v>65</v>
      </c>
      <c r="L9" s="53">
        <f t="shared" si="0"/>
        <v>482</v>
      </c>
      <c r="M9" s="57">
        <v>632</v>
      </c>
      <c r="N9" s="41">
        <v>141</v>
      </c>
      <c r="O9" s="41">
        <v>55</v>
      </c>
      <c r="P9" s="53">
        <f t="shared" si="1"/>
        <v>436</v>
      </c>
    </row>
    <row r="10" spans="1:16" x14ac:dyDescent="0.2">
      <c r="A10" s="52"/>
      <c r="B10" s="40">
        <v>5</v>
      </c>
      <c r="C10" s="55">
        <v>774</v>
      </c>
      <c r="D10" s="55">
        <v>503.88217100000003</v>
      </c>
      <c r="E10" s="40">
        <v>53.852421</v>
      </c>
      <c r="F10" s="40">
        <v>388.23498699999999</v>
      </c>
      <c r="G10" s="40">
        <v>0</v>
      </c>
      <c r="H10" s="56">
        <v>61.794756</v>
      </c>
      <c r="I10" s="40">
        <v>586</v>
      </c>
      <c r="J10" s="40">
        <v>91</v>
      </c>
      <c r="K10" s="41">
        <v>43</v>
      </c>
      <c r="L10" s="53">
        <f t="shared" si="0"/>
        <v>452</v>
      </c>
      <c r="M10" s="57">
        <v>502</v>
      </c>
      <c r="N10" s="41">
        <v>76</v>
      </c>
      <c r="O10" s="41">
        <v>34</v>
      </c>
      <c r="P10" s="53">
        <f t="shared" si="1"/>
        <v>392</v>
      </c>
    </row>
    <row r="11" spans="1:16" x14ac:dyDescent="0.2">
      <c r="A11" s="54"/>
      <c r="B11" s="40">
        <v>6</v>
      </c>
      <c r="C11" s="55">
        <v>887</v>
      </c>
      <c r="D11" s="55">
        <v>562.92117299999995</v>
      </c>
      <c r="E11" s="40">
        <v>65.507050000000007</v>
      </c>
      <c r="F11" s="40">
        <v>423.52908300000001</v>
      </c>
      <c r="G11" s="40">
        <v>0</v>
      </c>
      <c r="H11" s="56">
        <v>73.885035999999999</v>
      </c>
      <c r="I11" s="40">
        <v>678</v>
      </c>
      <c r="J11" s="40">
        <v>115</v>
      </c>
      <c r="K11" s="41">
        <v>58</v>
      </c>
      <c r="L11" s="53">
        <f t="shared" si="0"/>
        <v>505</v>
      </c>
      <c r="M11" s="57">
        <v>589</v>
      </c>
      <c r="N11" s="41">
        <v>97</v>
      </c>
      <c r="O11" s="41">
        <v>46</v>
      </c>
      <c r="P11" s="53">
        <f t="shared" si="1"/>
        <v>446</v>
      </c>
    </row>
    <row r="12" spans="1:16" x14ac:dyDescent="0.2">
      <c r="A12" s="54"/>
      <c r="B12" s="40">
        <v>7</v>
      </c>
      <c r="C12" s="55">
        <v>0</v>
      </c>
      <c r="D12" s="55">
        <v>0</v>
      </c>
      <c r="E12" s="40">
        <v>0</v>
      </c>
      <c r="F12" s="40">
        <v>0</v>
      </c>
      <c r="G12" s="40">
        <v>0</v>
      </c>
      <c r="H12" s="56">
        <v>0</v>
      </c>
      <c r="I12" s="40">
        <v>0</v>
      </c>
      <c r="J12" s="40">
        <v>0</v>
      </c>
      <c r="K12" s="41">
        <v>0</v>
      </c>
      <c r="L12" s="53">
        <f t="shared" si="0"/>
        <v>0</v>
      </c>
      <c r="M12" s="57">
        <v>0</v>
      </c>
      <c r="N12" s="41">
        <v>0</v>
      </c>
      <c r="O12" s="41">
        <v>0</v>
      </c>
      <c r="P12" s="53">
        <f t="shared" si="1"/>
        <v>0</v>
      </c>
    </row>
    <row r="13" spans="1:16" x14ac:dyDescent="0.2">
      <c r="A13" s="54"/>
      <c r="B13" s="40">
        <v>8</v>
      </c>
      <c r="C13" s="55">
        <v>651</v>
      </c>
      <c r="D13" s="55">
        <v>423.51172000000003</v>
      </c>
      <c r="E13" s="40">
        <v>42.791452999999997</v>
      </c>
      <c r="F13" s="40">
        <v>262.82986599999998</v>
      </c>
      <c r="G13" s="40">
        <v>28.778254</v>
      </c>
      <c r="H13" s="56">
        <v>68.214556000000002</v>
      </c>
      <c r="I13" s="40">
        <v>448</v>
      </c>
      <c r="J13" s="40">
        <v>50</v>
      </c>
      <c r="K13" s="41">
        <v>119</v>
      </c>
      <c r="L13" s="53">
        <f t="shared" si="0"/>
        <v>279</v>
      </c>
      <c r="M13" s="57">
        <v>378</v>
      </c>
      <c r="N13" s="41">
        <v>43</v>
      </c>
      <c r="O13" s="41">
        <v>102</v>
      </c>
      <c r="P13" s="53">
        <f t="shared" si="1"/>
        <v>233</v>
      </c>
    </row>
    <row r="14" spans="1:16" x14ac:dyDescent="0.2">
      <c r="A14" s="52"/>
      <c r="B14" s="40">
        <v>9</v>
      </c>
      <c r="C14" s="55">
        <v>866</v>
      </c>
      <c r="D14" s="55">
        <v>650.68491900000004</v>
      </c>
      <c r="E14" s="40">
        <v>127.636574</v>
      </c>
      <c r="F14" s="40">
        <v>429.11002100000002</v>
      </c>
      <c r="G14" s="40">
        <v>36.396028000000001</v>
      </c>
      <c r="H14" s="56">
        <v>53.272319000000003</v>
      </c>
      <c r="I14" s="40">
        <v>640</v>
      </c>
      <c r="J14" s="40">
        <v>143</v>
      </c>
      <c r="K14" s="41">
        <v>58</v>
      </c>
      <c r="L14" s="53">
        <f t="shared" si="0"/>
        <v>439</v>
      </c>
      <c r="M14" s="57">
        <v>564</v>
      </c>
      <c r="N14" s="41">
        <v>120</v>
      </c>
      <c r="O14" s="41">
        <v>40</v>
      </c>
      <c r="P14" s="53">
        <f t="shared" si="1"/>
        <v>404</v>
      </c>
    </row>
    <row r="15" spans="1:16" x14ac:dyDescent="0.2">
      <c r="A15" s="54"/>
      <c r="B15" s="40">
        <v>10</v>
      </c>
      <c r="C15" s="55">
        <v>0</v>
      </c>
      <c r="D15" s="55">
        <v>0</v>
      </c>
      <c r="E15" s="40">
        <v>0</v>
      </c>
      <c r="F15" s="40">
        <v>0</v>
      </c>
      <c r="G15" s="40">
        <v>0</v>
      </c>
      <c r="H15" s="56">
        <v>0</v>
      </c>
      <c r="I15" s="40">
        <v>0</v>
      </c>
      <c r="J15" s="40">
        <v>0</v>
      </c>
      <c r="K15" s="41">
        <v>0</v>
      </c>
      <c r="L15" s="53">
        <f t="shared" si="0"/>
        <v>0</v>
      </c>
      <c r="M15" s="57">
        <v>0</v>
      </c>
      <c r="N15" s="41">
        <v>0</v>
      </c>
      <c r="O15" s="41">
        <v>0</v>
      </c>
      <c r="P15" s="53">
        <f t="shared" si="1"/>
        <v>0</v>
      </c>
    </row>
    <row r="16" spans="1:16" x14ac:dyDescent="0.2">
      <c r="A16" s="54"/>
      <c r="B16" s="40">
        <v>11</v>
      </c>
      <c r="C16" s="55">
        <v>0</v>
      </c>
      <c r="D16" s="55">
        <v>0</v>
      </c>
      <c r="E16" s="40">
        <v>0</v>
      </c>
      <c r="F16" s="40">
        <v>0</v>
      </c>
      <c r="G16" s="40">
        <v>0</v>
      </c>
      <c r="H16" s="56">
        <v>0</v>
      </c>
      <c r="I16" s="40">
        <v>0</v>
      </c>
      <c r="J16" s="40">
        <v>0</v>
      </c>
      <c r="K16" s="41">
        <v>0</v>
      </c>
      <c r="L16" s="53">
        <f t="shared" si="0"/>
        <v>0</v>
      </c>
      <c r="M16" s="57">
        <v>0</v>
      </c>
      <c r="N16" s="41">
        <v>0</v>
      </c>
      <c r="O16" s="41">
        <v>0</v>
      </c>
      <c r="P16" s="53">
        <f t="shared" si="1"/>
        <v>0</v>
      </c>
    </row>
    <row r="17" spans="1:16" x14ac:dyDescent="0.2">
      <c r="A17" s="54"/>
      <c r="B17" s="40">
        <v>12</v>
      </c>
      <c r="C17" s="55">
        <v>2031</v>
      </c>
      <c r="D17" s="55">
        <v>701.50609499999996</v>
      </c>
      <c r="E17" s="40">
        <v>131.94463099999999</v>
      </c>
      <c r="F17" s="40">
        <v>225.43202700000001</v>
      </c>
      <c r="G17" s="40">
        <v>58.220317000000001</v>
      </c>
      <c r="H17" s="56">
        <v>277.89587</v>
      </c>
      <c r="I17" s="40">
        <v>1076</v>
      </c>
      <c r="J17" s="40">
        <v>218</v>
      </c>
      <c r="K17" s="41">
        <v>243</v>
      </c>
      <c r="L17" s="53">
        <f t="shared" si="0"/>
        <v>615</v>
      </c>
      <c r="M17" s="57">
        <v>909</v>
      </c>
      <c r="N17" s="41">
        <v>199</v>
      </c>
      <c r="O17" s="41">
        <v>194</v>
      </c>
      <c r="P17" s="53">
        <f t="shared" si="1"/>
        <v>516</v>
      </c>
    </row>
    <row r="18" spans="1:16" x14ac:dyDescent="0.2">
      <c r="A18" s="52"/>
      <c r="B18" s="40">
        <v>13</v>
      </c>
      <c r="C18" s="55">
        <v>2028</v>
      </c>
      <c r="D18" s="55">
        <v>1205.8642789999999</v>
      </c>
      <c r="E18" s="40">
        <v>271.97056199999997</v>
      </c>
      <c r="F18" s="40">
        <v>577.11939700000005</v>
      </c>
      <c r="G18" s="40">
        <v>92.686583999999996</v>
      </c>
      <c r="H18" s="56">
        <v>254.85481999999999</v>
      </c>
      <c r="I18" s="40">
        <v>1366</v>
      </c>
      <c r="J18" s="40">
        <v>351</v>
      </c>
      <c r="K18" s="41">
        <v>209</v>
      </c>
      <c r="L18" s="53">
        <f t="shared" si="0"/>
        <v>806</v>
      </c>
      <c r="M18" s="57">
        <v>1166</v>
      </c>
      <c r="N18" s="41">
        <v>296</v>
      </c>
      <c r="O18" s="41">
        <v>163</v>
      </c>
      <c r="P18" s="53">
        <f t="shared" si="1"/>
        <v>707</v>
      </c>
    </row>
    <row r="19" spans="1:16" x14ac:dyDescent="0.2">
      <c r="A19" s="54"/>
      <c r="B19" s="40">
        <v>14</v>
      </c>
      <c r="C19" s="55">
        <v>0</v>
      </c>
      <c r="D19" s="55">
        <v>0</v>
      </c>
      <c r="E19" s="40">
        <v>0</v>
      </c>
      <c r="F19" s="40">
        <v>0</v>
      </c>
      <c r="G19" s="40">
        <v>0</v>
      </c>
      <c r="H19" s="56">
        <v>0</v>
      </c>
      <c r="I19" s="40">
        <v>0</v>
      </c>
      <c r="J19" s="40">
        <v>0</v>
      </c>
      <c r="K19" s="41">
        <v>0</v>
      </c>
      <c r="L19" s="53">
        <f t="shared" si="0"/>
        <v>0</v>
      </c>
      <c r="M19" s="57">
        <v>0</v>
      </c>
      <c r="N19" s="41">
        <v>0</v>
      </c>
      <c r="O19" s="41">
        <v>0</v>
      </c>
      <c r="P19" s="53">
        <f t="shared" si="1"/>
        <v>0</v>
      </c>
    </row>
    <row r="20" spans="1:16" x14ac:dyDescent="0.2">
      <c r="A20" s="54"/>
      <c r="B20" s="40">
        <v>15</v>
      </c>
      <c r="C20" s="55">
        <v>715</v>
      </c>
      <c r="D20" s="55">
        <v>320.85321099999999</v>
      </c>
      <c r="E20" s="40">
        <v>65.1053</v>
      </c>
      <c r="F20" s="40">
        <v>143.152964</v>
      </c>
      <c r="G20" s="40">
        <v>27.934335000000001</v>
      </c>
      <c r="H20" s="56">
        <v>80.545979000000003</v>
      </c>
      <c r="I20" s="40">
        <v>387</v>
      </c>
      <c r="J20" s="40">
        <v>93</v>
      </c>
      <c r="K20" s="41">
        <v>82</v>
      </c>
      <c r="L20" s="53">
        <f t="shared" si="0"/>
        <v>212</v>
      </c>
      <c r="M20" s="57">
        <v>339</v>
      </c>
      <c r="N20" s="41">
        <v>78</v>
      </c>
      <c r="O20" s="41">
        <v>74</v>
      </c>
      <c r="P20" s="53">
        <f t="shared" si="1"/>
        <v>187</v>
      </c>
    </row>
    <row r="21" spans="1:16" x14ac:dyDescent="0.2">
      <c r="A21" s="54"/>
      <c r="B21" s="40">
        <v>16</v>
      </c>
      <c r="C21" s="55">
        <v>1842</v>
      </c>
      <c r="D21" s="55">
        <v>1135.4702749999999</v>
      </c>
      <c r="E21" s="40">
        <v>249.76759999999999</v>
      </c>
      <c r="F21" s="40">
        <v>735.89575300000001</v>
      </c>
      <c r="G21" s="40">
        <v>52.516551</v>
      </c>
      <c r="H21" s="56">
        <v>70.581526999999994</v>
      </c>
      <c r="I21" s="40">
        <v>1396</v>
      </c>
      <c r="J21" s="40">
        <v>364</v>
      </c>
      <c r="K21" s="41">
        <v>46</v>
      </c>
      <c r="L21" s="53">
        <f t="shared" si="0"/>
        <v>986</v>
      </c>
      <c r="M21" s="57">
        <v>1194</v>
      </c>
      <c r="N21" s="41">
        <v>306</v>
      </c>
      <c r="O21" s="41">
        <v>36</v>
      </c>
      <c r="P21" s="53">
        <f t="shared" si="1"/>
        <v>852</v>
      </c>
    </row>
    <row r="22" spans="1:16" x14ac:dyDescent="0.2">
      <c r="A22" s="52"/>
      <c r="B22" s="40">
        <v>17</v>
      </c>
      <c r="C22" s="55">
        <v>1374</v>
      </c>
      <c r="D22" s="55">
        <v>1027.451243</v>
      </c>
      <c r="E22" s="40">
        <v>249.59935999999999</v>
      </c>
      <c r="F22" s="40">
        <v>685.30882399999996</v>
      </c>
      <c r="G22" s="40">
        <v>58.026249999999997</v>
      </c>
      <c r="H22" s="56">
        <v>24.503080000000001</v>
      </c>
      <c r="I22" s="40">
        <v>1185</v>
      </c>
      <c r="J22" s="40">
        <v>243</v>
      </c>
      <c r="K22" s="41">
        <v>28</v>
      </c>
      <c r="L22" s="53">
        <f t="shared" si="0"/>
        <v>914</v>
      </c>
      <c r="M22" s="57">
        <v>1058</v>
      </c>
      <c r="N22" s="41">
        <v>219</v>
      </c>
      <c r="O22" s="41">
        <v>23</v>
      </c>
      <c r="P22" s="53">
        <f t="shared" si="1"/>
        <v>816</v>
      </c>
    </row>
    <row r="23" spans="1:16" x14ac:dyDescent="0.2">
      <c r="A23" s="54"/>
      <c r="B23" s="40">
        <v>18</v>
      </c>
      <c r="C23" s="55">
        <v>991</v>
      </c>
      <c r="D23" s="55">
        <v>855.428854</v>
      </c>
      <c r="E23" s="40">
        <v>187.22984600000001</v>
      </c>
      <c r="F23" s="40">
        <v>546.77778599999999</v>
      </c>
      <c r="G23" s="40">
        <v>16.666667</v>
      </c>
      <c r="H23" s="56">
        <v>41.8</v>
      </c>
      <c r="I23" s="40">
        <v>695</v>
      </c>
      <c r="J23" s="40">
        <v>132</v>
      </c>
      <c r="K23" s="41">
        <v>30</v>
      </c>
      <c r="L23" s="53">
        <f t="shared" si="0"/>
        <v>533</v>
      </c>
      <c r="M23" s="57">
        <v>607</v>
      </c>
      <c r="N23" s="41">
        <v>111</v>
      </c>
      <c r="O23" s="41">
        <v>22</v>
      </c>
      <c r="P23" s="53">
        <f t="shared" si="1"/>
        <v>474</v>
      </c>
    </row>
    <row r="24" spans="1:16" x14ac:dyDescent="0.2">
      <c r="A24" s="54"/>
      <c r="B24" s="40">
        <v>19</v>
      </c>
      <c r="C24" s="55">
        <v>314</v>
      </c>
      <c r="D24" s="55">
        <v>287.96039999999999</v>
      </c>
      <c r="E24" s="40">
        <v>52.298842</v>
      </c>
      <c r="F24" s="40">
        <v>221.666685</v>
      </c>
      <c r="G24" s="40">
        <v>5.1282050000000003</v>
      </c>
      <c r="H24" s="56">
        <v>8.8666669999999996</v>
      </c>
      <c r="I24" s="40">
        <v>250</v>
      </c>
      <c r="J24" s="40">
        <v>47</v>
      </c>
      <c r="K24" s="41">
        <v>7</v>
      </c>
      <c r="L24" s="53">
        <f t="shared" si="0"/>
        <v>196</v>
      </c>
      <c r="M24" s="57">
        <v>215</v>
      </c>
      <c r="N24" s="41">
        <v>37</v>
      </c>
      <c r="O24" s="41">
        <v>4</v>
      </c>
      <c r="P24" s="53">
        <f t="shared" si="1"/>
        <v>174</v>
      </c>
    </row>
    <row r="25" spans="1:16" x14ac:dyDescent="0.2">
      <c r="A25" s="54"/>
      <c r="B25" s="40">
        <v>20</v>
      </c>
      <c r="C25" s="55">
        <v>341</v>
      </c>
      <c r="D25" s="55">
        <v>324.24235800000002</v>
      </c>
      <c r="E25" s="40">
        <v>85.770099000000002</v>
      </c>
      <c r="F25" s="40">
        <v>195.80554000000001</v>
      </c>
      <c r="G25" s="40">
        <v>4.4871800000000004</v>
      </c>
      <c r="H25" s="56">
        <v>17.100000000000001</v>
      </c>
      <c r="I25" s="40">
        <v>268</v>
      </c>
      <c r="J25" s="40">
        <v>57</v>
      </c>
      <c r="K25" s="41">
        <v>15</v>
      </c>
      <c r="L25" s="53">
        <f t="shared" si="0"/>
        <v>196</v>
      </c>
      <c r="M25" s="57">
        <v>229</v>
      </c>
      <c r="N25" s="41">
        <v>44</v>
      </c>
      <c r="O25" s="41">
        <v>13</v>
      </c>
      <c r="P25" s="53">
        <f t="shared" si="1"/>
        <v>172</v>
      </c>
    </row>
    <row r="26" spans="1:16" x14ac:dyDescent="0.2">
      <c r="A26" s="52"/>
      <c r="B26" s="40">
        <v>21</v>
      </c>
      <c r="C26" s="55">
        <v>630</v>
      </c>
      <c r="D26" s="55">
        <v>562.36832000000004</v>
      </c>
      <c r="E26" s="40">
        <v>129.70112499999999</v>
      </c>
      <c r="F26" s="40">
        <v>365.75000499999999</v>
      </c>
      <c r="G26" s="40">
        <v>23.717949999999998</v>
      </c>
      <c r="H26" s="56">
        <v>27.233333999999999</v>
      </c>
      <c r="I26" s="40">
        <v>480</v>
      </c>
      <c r="J26" s="40">
        <v>82</v>
      </c>
      <c r="K26" s="41">
        <v>22</v>
      </c>
      <c r="L26" s="53">
        <f t="shared" si="0"/>
        <v>376</v>
      </c>
      <c r="M26" s="57">
        <v>430</v>
      </c>
      <c r="N26" s="41">
        <v>70</v>
      </c>
      <c r="O26" s="41">
        <v>15</v>
      </c>
      <c r="P26" s="53">
        <f t="shared" si="1"/>
        <v>345</v>
      </c>
    </row>
    <row r="27" spans="1:16" x14ac:dyDescent="0.2">
      <c r="A27" s="54"/>
      <c r="B27" s="40">
        <v>22</v>
      </c>
      <c r="C27" s="55">
        <v>304</v>
      </c>
      <c r="D27" s="55">
        <v>260.88061900000002</v>
      </c>
      <c r="E27" s="40">
        <v>47.276187</v>
      </c>
      <c r="F27" s="40">
        <v>184.809054</v>
      </c>
      <c r="G27" s="40">
        <v>4.9754829999999997</v>
      </c>
      <c r="H27" s="56">
        <v>23.617867</v>
      </c>
      <c r="I27" s="40">
        <v>289</v>
      </c>
      <c r="J27" s="40">
        <v>49</v>
      </c>
      <c r="K27" s="41">
        <v>22</v>
      </c>
      <c r="L27" s="53">
        <f t="shared" si="0"/>
        <v>218</v>
      </c>
      <c r="M27" s="57">
        <v>253</v>
      </c>
      <c r="N27" s="41">
        <v>40</v>
      </c>
      <c r="O27" s="41">
        <v>18</v>
      </c>
      <c r="P27" s="53">
        <f t="shared" si="1"/>
        <v>195</v>
      </c>
    </row>
    <row r="28" spans="1:16" x14ac:dyDescent="0.2">
      <c r="A28" s="54"/>
      <c r="B28" s="40">
        <v>23</v>
      </c>
      <c r="C28" s="55">
        <v>719</v>
      </c>
      <c r="D28" s="55">
        <v>560.76538800000003</v>
      </c>
      <c r="E28" s="40">
        <v>184.93331699999999</v>
      </c>
      <c r="F28" s="40">
        <v>312.121959</v>
      </c>
      <c r="G28" s="40">
        <v>16.170318000000002</v>
      </c>
      <c r="H28" s="56">
        <v>45.923630000000003</v>
      </c>
      <c r="I28" s="40">
        <v>501</v>
      </c>
      <c r="J28" s="40">
        <v>102</v>
      </c>
      <c r="K28" s="41">
        <v>20</v>
      </c>
      <c r="L28" s="53">
        <f t="shared" si="0"/>
        <v>379</v>
      </c>
      <c r="M28" s="57">
        <v>440</v>
      </c>
      <c r="N28" s="41">
        <v>82</v>
      </c>
      <c r="O28" s="41">
        <v>18</v>
      </c>
      <c r="P28" s="53">
        <f t="shared" si="1"/>
        <v>340</v>
      </c>
    </row>
    <row r="29" spans="1:16" x14ac:dyDescent="0.2">
      <c r="A29" s="54"/>
      <c r="B29" s="40">
        <v>24</v>
      </c>
      <c r="C29" s="55">
        <v>535</v>
      </c>
      <c r="D29" s="55">
        <v>453.300612</v>
      </c>
      <c r="E29" s="40">
        <v>128.52673999999999</v>
      </c>
      <c r="F29" s="40">
        <v>261.78230000000002</v>
      </c>
      <c r="G29" s="40">
        <v>8.4231379999999998</v>
      </c>
      <c r="H29" s="56">
        <v>54.568432000000001</v>
      </c>
      <c r="I29" s="40">
        <v>399</v>
      </c>
      <c r="J29" s="40">
        <v>82</v>
      </c>
      <c r="K29" s="41">
        <v>35</v>
      </c>
      <c r="L29" s="53">
        <f t="shared" si="0"/>
        <v>282</v>
      </c>
      <c r="M29" s="57">
        <v>352</v>
      </c>
      <c r="N29" s="41">
        <v>73</v>
      </c>
      <c r="O29" s="41">
        <v>29</v>
      </c>
      <c r="P29" s="53">
        <f t="shared" si="1"/>
        <v>250</v>
      </c>
    </row>
    <row r="30" spans="1:16" x14ac:dyDescent="0.2">
      <c r="A30" s="52"/>
      <c r="B30" s="40">
        <v>25</v>
      </c>
      <c r="C30" s="55">
        <v>775</v>
      </c>
      <c r="D30" s="55">
        <v>696.50291600000003</v>
      </c>
      <c r="E30" s="40">
        <v>194.07537400000001</v>
      </c>
      <c r="F30" s="40">
        <v>412.50545399999999</v>
      </c>
      <c r="G30" s="40">
        <v>18.530902999999999</v>
      </c>
      <c r="H30" s="56">
        <v>65.482117000000002</v>
      </c>
      <c r="I30" s="40">
        <v>633</v>
      </c>
      <c r="J30" s="40">
        <v>146</v>
      </c>
      <c r="K30" s="41">
        <v>26</v>
      </c>
      <c r="L30" s="53">
        <f t="shared" si="0"/>
        <v>461</v>
      </c>
      <c r="M30" s="57">
        <v>565</v>
      </c>
      <c r="N30" s="41">
        <v>128</v>
      </c>
      <c r="O30" s="41">
        <v>20</v>
      </c>
      <c r="P30" s="53">
        <f t="shared" si="1"/>
        <v>417</v>
      </c>
    </row>
    <row r="31" spans="1:16" x14ac:dyDescent="0.2">
      <c r="A31" s="52"/>
      <c r="B31" s="40">
        <v>26</v>
      </c>
      <c r="C31" s="55">
        <v>1403</v>
      </c>
      <c r="D31" s="55">
        <v>959.01065700000004</v>
      </c>
      <c r="E31" s="40">
        <v>214.93480500000001</v>
      </c>
      <c r="F31" s="40">
        <v>669.89603499999998</v>
      </c>
      <c r="G31" s="40">
        <v>0</v>
      </c>
      <c r="H31" s="56">
        <v>69.179839999999999</v>
      </c>
      <c r="I31" s="40">
        <v>1087</v>
      </c>
      <c r="J31" s="40">
        <v>267</v>
      </c>
      <c r="K31" s="41">
        <v>34</v>
      </c>
      <c r="L31" s="53">
        <f t="shared" si="0"/>
        <v>786</v>
      </c>
      <c r="M31" s="57">
        <v>956</v>
      </c>
      <c r="N31" s="41">
        <v>223</v>
      </c>
      <c r="O31" s="41">
        <v>32</v>
      </c>
      <c r="P31" s="53">
        <f t="shared" si="1"/>
        <v>701</v>
      </c>
    </row>
    <row r="32" spans="1:16" x14ac:dyDescent="0.2">
      <c r="A32" s="52"/>
      <c r="B32" s="40">
        <v>27</v>
      </c>
      <c r="C32" s="55">
        <v>351</v>
      </c>
      <c r="D32" s="55">
        <v>320.21321999999998</v>
      </c>
      <c r="E32" s="40">
        <v>132.382542</v>
      </c>
      <c r="F32" s="40">
        <v>128.05801199999999</v>
      </c>
      <c r="G32" s="40">
        <v>8.4231379999999998</v>
      </c>
      <c r="H32" s="56">
        <v>49.531345999999999</v>
      </c>
      <c r="I32" s="40">
        <v>285</v>
      </c>
      <c r="J32" s="40">
        <v>87</v>
      </c>
      <c r="K32" s="41">
        <v>34</v>
      </c>
      <c r="L32" s="53">
        <f t="shared" si="0"/>
        <v>164</v>
      </c>
      <c r="M32" s="57">
        <v>243</v>
      </c>
      <c r="N32" s="41">
        <v>81</v>
      </c>
      <c r="O32" s="41">
        <v>23</v>
      </c>
      <c r="P32" s="53">
        <f t="shared" si="1"/>
        <v>139</v>
      </c>
    </row>
    <row r="33" spans="1:16" x14ac:dyDescent="0.2">
      <c r="A33" s="52"/>
      <c r="B33" s="40">
        <v>28</v>
      </c>
      <c r="C33" s="55">
        <v>2306</v>
      </c>
      <c r="D33" s="55">
        <v>1429.4982869999999</v>
      </c>
      <c r="E33" s="40">
        <v>385.43104299999999</v>
      </c>
      <c r="F33" s="40">
        <v>726.61238600000001</v>
      </c>
      <c r="G33" s="40">
        <v>66.269463999999999</v>
      </c>
      <c r="H33" s="56">
        <v>220.03636700000001</v>
      </c>
      <c r="I33" s="40">
        <v>1538</v>
      </c>
      <c r="J33" s="40">
        <v>409</v>
      </c>
      <c r="K33" s="41">
        <v>111</v>
      </c>
      <c r="L33" s="53">
        <f t="shared" si="0"/>
        <v>1018</v>
      </c>
      <c r="M33" s="57">
        <v>1249</v>
      </c>
      <c r="N33" s="41">
        <v>320</v>
      </c>
      <c r="O33" s="41">
        <v>86</v>
      </c>
      <c r="P33" s="53">
        <f t="shared" si="1"/>
        <v>843</v>
      </c>
    </row>
    <row r="34" spans="1:16" x14ac:dyDescent="0.2">
      <c r="A34" s="52"/>
      <c r="B34" s="40">
        <v>29</v>
      </c>
      <c r="C34" s="55">
        <v>435</v>
      </c>
      <c r="D34" s="55">
        <v>324.09614900000003</v>
      </c>
      <c r="E34" s="40">
        <v>78.205073999999996</v>
      </c>
      <c r="F34" s="40">
        <v>179.68981199999999</v>
      </c>
      <c r="G34" s="40">
        <v>22.85332</v>
      </c>
      <c r="H34" s="56">
        <v>22.088522000000001</v>
      </c>
      <c r="I34" s="40">
        <v>275</v>
      </c>
      <c r="J34" s="40">
        <v>57</v>
      </c>
      <c r="K34" s="41">
        <v>40</v>
      </c>
      <c r="L34" s="53">
        <f t="shared" si="0"/>
        <v>178</v>
      </c>
      <c r="M34" s="57">
        <v>234</v>
      </c>
      <c r="N34" s="41">
        <v>51</v>
      </c>
      <c r="O34" s="41">
        <v>34</v>
      </c>
      <c r="P34" s="53">
        <f t="shared" si="1"/>
        <v>149</v>
      </c>
    </row>
    <row r="35" spans="1:16" x14ac:dyDescent="0.2">
      <c r="A35" s="52"/>
      <c r="B35" s="40">
        <v>30</v>
      </c>
      <c r="C35" s="55">
        <v>624</v>
      </c>
      <c r="D35" s="55">
        <v>531.34387000000004</v>
      </c>
      <c r="E35" s="40">
        <v>157.60389699999999</v>
      </c>
      <c r="F35" s="40">
        <v>265.18819400000001</v>
      </c>
      <c r="G35" s="40">
        <v>35.773612</v>
      </c>
      <c r="H35" s="56">
        <v>69.921015999999995</v>
      </c>
      <c r="I35" s="40">
        <v>521</v>
      </c>
      <c r="J35" s="40">
        <v>86</v>
      </c>
      <c r="K35" s="41">
        <v>31</v>
      </c>
      <c r="L35" s="53">
        <f t="shared" si="0"/>
        <v>404</v>
      </c>
      <c r="M35" s="57">
        <v>457</v>
      </c>
      <c r="N35" s="41">
        <v>75</v>
      </c>
      <c r="O35" s="41">
        <v>24</v>
      </c>
      <c r="P35" s="53">
        <f t="shared" si="1"/>
        <v>358</v>
      </c>
    </row>
    <row r="36" spans="1:16" x14ac:dyDescent="0.2">
      <c r="A36" s="52"/>
      <c r="B36" s="40">
        <v>31</v>
      </c>
      <c r="C36" s="55">
        <v>3417</v>
      </c>
      <c r="D36" s="55">
        <v>2582.6411119999998</v>
      </c>
      <c r="E36" s="40">
        <v>890.57644200000004</v>
      </c>
      <c r="F36" s="40">
        <v>799.89294199999995</v>
      </c>
      <c r="G36" s="40">
        <v>529.97633299999995</v>
      </c>
      <c r="H36" s="56">
        <v>341.05253499999998</v>
      </c>
      <c r="I36" s="40">
        <v>1782</v>
      </c>
      <c r="J36" s="40">
        <v>601</v>
      </c>
      <c r="K36" s="41">
        <v>104</v>
      </c>
      <c r="L36" s="53">
        <f t="shared" si="0"/>
        <v>1077</v>
      </c>
      <c r="M36" s="57">
        <v>1431</v>
      </c>
      <c r="N36" s="41">
        <v>454</v>
      </c>
      <c r="O36" s="41">
        <v>80</v>
      </c>
      <c r="P36" s="53">
        <f t="shared" si="1"/>
        <v>897</v>
      </c>
    </row>
    <row r="37" spans="1:16" x14ac:dyDescent="0.2">
      <c r="A37" s="52"/>
      <c r="B37" s="40">
        <v>32</v>
      </c>
      <c r="C37" s="55">
        <v>785</v>
      </c>
      <c r="D37" s="55">
        <v>620.01509999999996</v>
      </c>
      <c r="E37" s="40">
        <v>211.81964099999999</v>
      </c>
      <c r="F37" s="40">
        <v>224.91886600000001</v>
      </c>
      <c r="G37" s="40">
        <v>59.250044000000003</v>
      </c>
      <c r="H37" s="56">
        <v>124.026556</v>
      </c>
      <c r="I37" s="40">
        <v>535</v>
      </c>
      <c r="J37" s="40">
        <v>176</v>
      </c>
      <c r="K37" s="41">
        <v>43</v>
      </c>
      <c r="L37" s="53">
        <f t="shared" si="0"/>
        <v>316</v>
      </c>
      <c r="M37" s="57">
        <v>460</v>
      </c>
      <c r="N37" s="41">
        <v>150</v>
      </c>
      <c r="O37" s="41">
        <v>31</v>
      </c>
      <c r="P37" s="53">
        <f t="shared" si="1"/>
        <v>279</v>
      </c>
    </row>
    <row r="38" spans="1:16" x14ac:dyDescent="0.2">
      <c r="A38" s="52"/>
      <c r="B38" s="40">
        <v>33</v>
      </c>
      <c r="C38" s="55">
        <v>2951</v>
      </c>
      <c r="D38" s="55">
        <v>2282.9972050000001</v>
      </c>
      <c r="E38" s="40">
        <v>837.60751300000004</v>
      </c>
      <c r="F38" s="40">
        <v>858.60742400000004</v>
      </c>
      <c r="G38" s="40">
        <v>210.47705099999999</v>
      </c>
      <c r="H38" s="56">
        <v>368.12342100000001</v>
      </c>
      <c r="I38" s="40">
        <v>1887</v>
      </c>
      <c r="J38" s="40">
        <v>607</v>
      </c>
      <c r="K38" s="41">
        <v>115</v>
      </c>
      <c r="L38" s="53">
        <f t="shared" si="0"/>
        <v>1165</v>
      </c>
      <c r="M38" s="57">
        <v>1598</v>
      </c>
      <c r="N38" s="41">
        <v>520</v>
      </c>
      <c r="O38" s="41">
        <v>90</v>
      </c>
      <c r="P38" s="53">
        <f t="shared" si="1"/>
        <v>988</v>
      </c>
    </row>
    <row r="39" spans="1:16" x14ac:dyDescent="0.2">
      <c r="A39" s="52"/>
      <c r="B39" s="40">
        <v>34</v>
      </c>
      <c r="C39" s="55">
        <v>1606</v>
      </c>
      <c r="D39" s="55">
        <v>1083.5421220000001</v>
      </c>
      <c r="E39" s="40">
        <v>306.04128100000003</v>
      </c>
      <c r="F39" s="40">
        <v>427.92325499999998</v>
      </c>
      <c r="G39" s="40">
        <v>75.705982000000006</v>
      </c>
      <c r="H39" s="56">
        <v>253.630897</v>
      </c>
      <c r="I39" s="40">
        <v>1102</v>
      </c>
      <c r="J39" s="40">
        <v>316</v>
      </c>
      <c r="K39" s="41">
        <v>125</v>
      </c>
      <c r="L39" s="53">
        <f t="shared" si="0"/>
        <v>661</v>
      </c>
      <c r="M39" s="57">
        <v>923</v>
      </c>
      <c r="N39" s="41">
        <v>250</v>
      </c>
      <c r="O39" s="41">
        <v>93</v>
      </c>
      <c r="P39" s="53">
        <f t="shared" si="1"/>
        <v>580</v>
      </c>
    </row>
    <row r="40" spans="1:16" x14ac:dyDescent="0.2">
      <c r="A40" s="52"/>
      <c r="B40" s="40">
        <v>35</v>
      </c>
      <c r="C40" s="55">
        <v>1272</v>
      </c>
      <c r="D40" s="55">
        <v>933.08702100000005</v>
      </c>
      <c r="E40" s="40">
        <v>276.492931</v>
      </c>
      <c r="F40" s="40">
        <v>377.54397399999999</v>
      </c>
      <c r="G40" s="40">
        <v>97.627972</v>
      </c>
      <c r="H40" s="56">
        <v>171.058303</v>
      </c>
      <c r="I40" s="40">
        <v>803</v>
      </c>
      <c r="J40" s="40">
        <v>231</v>
      </c>
      <c r="K40" s="41">
        <v>92</v>
      </c>
      <c r="L40" s="53">
        <f t="shared" si="0"/>
        <v>480</v>
      </c>
      <c r="M40" s="57">
        <v>687</v>
      </c>
      <c r="N40" s="41">
        <v>197</v>
      </c>
      <c r="O40" s="41">
        <v>72</v>
      </c>
      <c r="P40" s="53">
        <f t="shared" si="1"/>
        <v>418</v>
      </c>
    </row>
    <row r="41" spans="1:16" x14ac:dyDescent="0.2">
      <c r="A41" s="52"/>
      <c r="B41" s="40">
        <v>36</v>
      </c>
      <c r="C41" s="55">
        <v>1389</v>
      </c>
      <c r="D41" s="55">
        <v>1033.3016950000001</v>
      </c>
      <c r="E41" s="40">
        <v>370.42989899999998</v>
      </c>
      <c r="F41" s="40">
        <v>294.56017900000001</v>
      </c>
      <c r="G41" s="40">
        <v>158.89236500000001</v>
      </c>
      <c r="H41" s="56">
        <v>198.32731200000001</v>
      </c>
      <c r="I41" s="40">
        <v>869</v>
      </c>
      <c r="J41" s="40">
        <v>207</v>
      </c>
      <c r="K41" s="41">
        <v>111</v>
      </c>
      <c r="L41" s="53">
        <f t="shared" si="0"/>
        <v>551</v>
      </c>
      <c r="M41" s="57">
        <v>719</v>
      </c>
      <c r="N41" s="41">
        <v>172</v>
      </c>
      <c r="O41" s="41">
        <v>98</v>
      </c>
      <c r="P41" s="53">
        <f t="shared" si="1"/>
        <v>449</v>
      </c>
    </row>
    <row r="42" spans="1:16" x14ac:dyDescent="0.2">
      <c r="A42" s="52"/>
      <c r="B42" s="40">
        <v>37</v>
      </c>
      <c r="C42" s="55">
        <v>214</v>
      </c>
      <c r="D42" s="55">
        <v>198.84690499999999</v>
      </c>
      <c r="E42" s="40">
        <v>66.150964999999999</v>
      </c>
      <c r="F42" s="40">
        <v>76.362228999999999</v>
      </c>
      <c r="G42" s="40">
        <v>24.564820000000001</v>
      </c>
      <c r="H42" s="56">
        <v>25.518892999999998</v>
      </c>
      <c r="I42" s="40">
        <v>153</v>
      </c>
      <c r="J42" s="40">
        <v>43</v>
      </c>
      <c r="K42" s="41">
        <v>8</v>
      </c>
      <c r="L42" s="53">
        <f t="shared" si="0"/>
        <v>102</v>
      </c>
      <c r="M42" s="57">
        <v>130</v>
      </c>
      <c r="N42" s="41">
        <v>40</v>
      </c>
      <c r="O42" s="41">
        <v>8</v>
      </c>
      <c r="P42" s="53">
        <f t="shared" si="1"/>
        <v>82</v>
      </c>
    </row>
    <row r="43" spans="1:16" x14ac:dyDescent="0.2">
      <c r="A43" s="52"/>
      <c r="B43" s="40">
        <v>38</v>
      </c>
      <c r="C43" s="55">
        <v>653</v>
      </c>
      <c r="D43" s="55">
        <v>567.31193900000005</v>
      </c>
      <c r="E43" s="40">
        <v>213.15311500000001</v>
      </c>
      <c r="F43" s="40">
        <v>243.05538899999999</v>
      </c>
      <c r="G43" s="40">
        <v>63.868533999999997</v>
      </c>
      <c r="H43" s="56">
        <v>40.98489</v>
      </c>
      <c r="I43" s="40">
        <v>487</v>
      </c>
      <c r="J43" s="40">
        <v>111</v>
      </c>
      <c r="K43" s="41">
        <v>28</v>
      </c>
      <c r="L43" s="53">
        <f t="shared" si="0"/>
        <v>348</v>
      </c>
      <c r="M43" s="57">
        <v>434</v>
      </c>
      <c r="N43" s="41">
        <v>94</v>
      </c>
      <c r="O43" s="41">
        <v>26</v>
      </c>
      <c r="P43" s="53">
        <f t="shared" si="1"/>
        <v>314</v>
      </c>
    </row>
    <row r="44" spans="1:16" x14ac:dyDescent="0.2">
      <c r="A44" s="52"/>
      <c r="B44" s="40">
        <v>39</v>
      </c>
      <c r="C44" s="55">
        <v>97</v>
      </c>
      <c r="D44" s="55">
        <v>55.845829000000002</v>
      </c>
      <c r="E44" s="40">
        <v>12.757579</v>
      </c>
      <c r="F44" s="40">
        <v>12.303644</v>
      </c>
      <c r="G44" s="40">
        <v>11.019847</v>
      </c>
      <c r="H44" s="56">
        <v>19.764759000000002</v>
      </c>
      <c r="I44" s="40">
        <v>49</v>
      </c>
      <c r="J44" s="40">
        <v>11</v>
      </c>
      <c r="K44" s="41">
        <v>4</v>
      </c>
      <c r="L44" s="53">
        <f t="shared" si="0"/>
        <v>34</v>
      </c>
      <c r="M44" s="57">
        <v>46</v>
      </c>
      <c r="N44" s="41">
        <v>11</v>
      </c>
      <c r="O44" s="41">
        <v>4</v>
      </c>
      <c r="P44" s="53">
        <f t="shared" si="1"/>
        <v>31</v>
      </c>
    </row>
    <row r="45" spans="1:16" x14ac:dyDescent="0.2">
      <c r="A45" s="52"/>
      <c r="B45" s="40">
        <v>40</v>
      </c>
      <c r="C45" s="55">
        <v>558</v>
      </c>
      <c r="D45" s="55">
        <v>324.35616099999999</v>
      </c>
      <c r="E45" s="40">
        <v>122.66902399999999</v>
      </c>
      <c r="F45" s="40">
        <v>68.439024000000003</v>
      </c>
      <c r="G45" s="40">
        <v>27.549617999999999</v>
      </c>
      <c r="H45" s="56">
        <v>105.69849499999999</v>
      </c>
      <c r="I45" s="40">
        <v>292</v>
      </c>
      <c r="J45" s="40">
        <v>84</v>
      </c>
      <c r="K45" s="41">
        <v>31</v>
      </c>
      <c r="L45" s="53">
        <f t="shared" si="0"/>
        <v>177</v>
      </c>
      <c r="M45" s="57">
        <v>245</v>
      </c>
      <c r="N45" s="41">
        <v>71</v>
      </c>
      <c r="O45" s="41">
        <v>19</v>
      </c>
      <c r="P45" s="53">
        <f t="shared" si="1"/>
        <v>155</v>
      </c>
    </row>
    <row r="46" spans="1:16" x14ac:dyDescent="0.2">
      <c r="A46" s="52"/>
      <c r="B46" s="40">
        <v>41</v>
      </c>
      <c r="C46" s="55">
        <v>1873</v>
      </c>
      <c r="D46" s="55">
        <v>1111.7261289999999</v>
      </c>
      <c r="E46" s="40">
        <v>421.00009299999999</v>
      </c>
      <c r="F46" s="40">
        <v>382.95093300000002</v>
      </c>
      <c r="G46" s="40">
        <v>90.362746000000001</v>
      </c>
      <c r="H46" s="56">
        <v>217.412353</v>
      </c>
      <c r="I46" s="40">
        <v>1102</v>
      </c>
      <c r="J46" s="40">
        <v>350</v>
      </c>
      <c r="K46" s="41">
        <v>77</v>
      </c>
      <c r="L46" s="53">
        <f t="shared" si="0"/>
        <v>675</v>
      </c>
      <c r="M46" s="57">
        <v>949</v>
      </c>
      <c r="N46" s="41">
        <v>299</v>
      </c>
      <c r="O46" s="41">
        <v>56</v>
      </c>
      <c r="P46" s="53">
        <f t="shared" si="1"/>
        <v>594</v>
      </c>
    </row>
    <row r="47" spans="1:16" x14ac:dyDescent="0.2">
      <c r="A47" s="52"/>
      <c r="B47" s="40">
        <v>42</v>
      </c>
      <c r="C47" s="55">
        <v>595</v>
      </c>
      <c r="D47" s="55">
        <v>449.712941</v>
      </c>
      <c r="E47" s="40">
        <v>98.566878000000003</v>
      </c>
      <c r="F47" s="40">
        <v>285.40445499999998</v>
      </c>
      <c r="G47" s="40">
        <v>15.363358</v>
      </c>
      <c r="H47" s="56">
        <v>47.082796999999999</v>
      </c>
      <c r="I47" s="40">
        <v>448</v>
      </c>
      <c r="J47" s="40">
        <v>108</v>
      </c>
      <c r="K47" s="41">
        <v>19</v>
      </c>
      <c r="L47" s="53">
        <f t="shared" si="0"/>
        <v>321</v>
      </c>
      <c r="M47" s="57">
        <v>396</v>
      </c>
      <c r="N47" s="41">
        <v>92</v>
      </c>
      <c r="O47" s="41">
        <v>16</v>
      </c>
      <c r="P47" s="53">
        <f t="shared" si="1"/>
        <v>288</v>
      </c>
    </row>
    <row r="48" spans="1:16" x14ac:dyDescent="0.2">
      <c r="A48" s="52"/>
      <c r="B48" s="40">
        <v>43</v>
      </c>
      <c r="C48" s="55">
        <v>538</v>
      </c>
      <c r="D48" s="55">
        <v>451.02024499999999</v>
      </c>
      <c r="E48" s="40">
        <v>97.095736000000002</v>
      </c>
      <c r="F48" s="40">
        <v>310.77374900000001</v>
      </c>
      <c r="G48" s="40">
        <v>22.532926</v>
      </c>
      <c r="H48" s="56">
        <v>19.617832</v>
      </c>
      <c r="I48" s="40">
        <v>508</v>
      </c>
      <c r="J48" s="40">
        <v>120</v>
      </c>
      <c r="K48" s="41">
        <v>15</v>
      </c>
      <c r="L48" s="53">
        <f t="shared" si="0"/>
        <v>373</v>
      </c>
      <c r="M48" s="57">
        <v>452</v>
      </c>
      <c r="N48" s="41">
        <v>107</v>
      </c>
      <c r="O48" s="41">
        <v>14</v>
      </c>
      <c r="P48" s="53">
        <f t="shared" si="1"/>
        <v>331</v>
      </c>
    </row>
    <row r="49" spans="1:16" x14ac:dyDescent="0.2">
      <c r="A49" s="52"/>
      <c r="B49" s="40">
        <v>44</v>
      </c>
      <c r="C49" s="55">
        <v>1120</v>
      </c>
      <c r="D49" s="55">
        <v>835.95268299999998</v>
      </c>
      <c r="E49" s="40">
        <v>219.93655000000001</v>
      </c>
      <c r="F49" s="40">
        <v>502.100436</v>
      </c>
      <c r="G49" s="40">
        <v>36.872059</v>
      </c>
      <c r="H49" s="56">
        <v>69.316340999999994</v>
      </c>
      <c r="I49" s="40">
        <v>844</v>
      </c>
      <c r="J49" s="40">
        <v>235</v>
      </c>
      <c r="K49" s="41">
        <v>24</v>
      </c>
      <c r="L49" s="53">
        <f t="shared" si="0"/>
        <v>585</v>
      </c>
      <c r="M49" s="57">
        <v>754</v>
      </c>
      <c r="N49" s="41">
        <v>218</v>
      </c>
      <c r="O49" s="41">
        <v>21</v>
      </c>
      <c r="P49" s="53">
        <f t="shared" si="1"/>
        <v>515</v>
      </c>
    </row>
    <row r="50" spans="1:16" x14ac:dyDescent="0.2">
      <c r="A50" s="52"/>
      <c r="B50" s="40">
        <v>45</v>
      </c>
      <c r="C50" s="55">
        <v>533</v>
      </c>
      <c r="D50" s="55">
        <v>431.98763600000001</v>
      </c>
      <c r="E50" s="40">
        <v>82.285764999999998</v>
      </c>
      <c r="F50" s="40">
        <v>271.65743700000002</v>
      </c>
      <c r="G50" s="40">
        <v>48.599998999999997</v>
      </c>
      <c r="H50" s="56">
        <v>21.666667</v>
      </c>
      <c r="I50" s="40">
        <v>415</v>
      </c>
      <c r="J50" s="40">
        <v>122</v>
      </c>
      <c r="K50" s="41">
        <v>4</v>
      </c>
      <c r="L50" s="53">
        <f t="shared" si="0"/>
        <v>289</v>
      </c>
      <c r="M50" s="57">
        <v>373</v>
      </c>
      <c r="N50" s="41">
        <v>109</v>
      </c>
      <c r="O50" s="41">
        <v>4</v>
      </c>
      <c r="P50" s="53">
        <f t="shared" si="1"/>
        <v>260</v>
      </c>
    </row>
    <row r="51" spans="1:16" x14ac:dyDescent="0.2">
      <c r="A51" s="52"/>
      <c r="B51" s="40">
        <v>46</v>
      </c>
      <c r="C51" s="55">
        <v>749</v>
      </c>
      <c r="D51" s="55">
        <v>587.23767099999998</v>
      </c>
      <c r="E51" s="40">
        <v>114.42863800000001</v>
      </c>
      <c r="F51" s="40">
        <v>401.12821500000001</v>
      </c>
      <c r="G51" s="40">
        <v>48.599998999999997</v>
      </c>
      <c r="H51" s="56">
        <v>16.414141999999998</v>
      </c>
      <c r="I51" s="40">
        <v>568</v>
      </c>
      <c r="J51" s="40">
        <v>149</v>
      </c>
      <c r="K51" s="41">
        <v>9</v>
      </c>
      <c r="L51" s="53">
        <f t="shared" si="0"/>
        <v>410</v>
      </c>
      <c r="M51" s="57">
        <v>514</v>
      </c>
      <c r="N51" s="41">
        <v>131</v>
      </c>
      <c r="O51" s="41">
        <v>7</v>
      </c>
      <c r="P51" s="53">
        <f t="shared" si="1"/>
        <v>376</v>
      </c>
    </row>
    <row r="52" spans="1:16" x14ac:dyDescent="0.2">
      <c r="A52" s="52"/>
      <c r="B52" s="40">
        <v>47</v>
      </c>
      <c r="C52" s="55">
        <v>622</v>
      </c>
      <c r="D52" s="55">
        <v>503.09259900000001</v>
      </c>
      <c r="E52" s="40">
        <v>88.071484999999996</v>
      </c>
      <c r="F52" s="40">
        <v>368.76051699999999</v>
      </c>
      <c r="G52" s="40">
        <v>25.200001</v>
      </c>
      <c r="H52" s="56">
        <v>17.727271999999999</v>
      </c>
      <c r="I52" s="40">
        <v>486</v>
      </c>
      <c r="J52" s="40">
        <v>118</v>
      </c>
      <c r="K52" s="41">
        <v>4</v>
      </c>
      <c r="L52" s="53">
        <f t="shared" si="0"/>
        <v>364</v>
      </c>
      <c r="M52" s="57">
        <v>429</v>
      </c>
      <c r="N52" s="41">
        <v>107</v>
      </c>
      <c r="O52" s="41">
        <v>3</v>
      </c>
      <c r="P52" s="53">
        <f t="shared" si="1"/>
        <v>319</v>
      </c>
    </row>
    <row r="53" spans="1:16" x14ac:dyDescent="0.2">
      <c r="A53" s="52"/>
      <c r="B53" s="40">
        <v>48</v>
      </c>
      <c r="C53" s="55">
        <v>832</v>
      </c>
      <c r="D53" s="55">
        <v>631.03677800000003</v>
      </c>
      <c r="E53" s="40">
        <v>180.61354499999999</v>
      </c>
      <c r="F53" s="40">
        <v>403.33930299999997</v>
      </c>
      <c r="G53" s="40">
        <v>19.408518999999998</v>
      </c>
      <c r="H53" s="56">
        <v>25.45318</v>
      </c>
      <c r="I53" s="40">
        <v>639</v>
      </c>
      <c r="J53" s="40">
        <v>225</v>
      </c>
      <c r="K53" s="41">
        <v>10</v>
      </c>
      <c r="L53" s="53">
        <f t="shared" si="0"/>
        <v>404</v>
      </c>
      <c r="M53" s="57">
        <v>564</v>
      </c>
      <c r="N53" s="41">
        <v>196</v>
      </c>
      <c r="O53" s="41">
        <v>7</v>
      </c>
      <c r="P53" s="53">
        <f t="shared" si="1"/>
        <v>361</v>
      </c>
    </row>
    <row r="54" spans="1:16" x14ac:dyDescent="0.2">
      <c r="A54" s="52"/>
      <c r="B54" s="40">
        <v>49</v>
      </c>
      <c r="C54" s="55">
        <v>333</v>
      </c>
      <c r="D54" s="55">
        <v>318.33706100000001</v>
      </c>
      <c r="E54" s="40">
        <v>147.80574799999999</v>
      </c>
      <c r="F54" s="40">
        <v>150.72314499999999</v>
      </c>
      <c r="G54" s="40">
        <v>13.47702</v>
      </c>
      <c r="H54" s="56">
        <v>5.8765999999999998</v>
      </c>
      <c r="I54" s="40">
        <v>264</v>
      </c>
      <c r="J54" s="40">
        <v>75</v>
      </c>
      <c r="K54" s="41">
        <v>4</v>
      </c>
      <c r="L54" s="53">
        <f t="shared" si="0"/>
        <v>185</v>
      </c>
      <c r="M54" s="57">
        <v>220</v>
      </c>
      <c r="N54" s="41">
        <v>59</v>
      </c>
      <c r="O54" s="41">
        <v>3</v>
      </c>
      <c r="P54" s="53">
        <f t="shared" si="1"/>
        <v>158</v>
      </c>
    </row>
    <row r="55" spans="1:16" x14ac:dyDescent="0.2">
      <c r="A55" s="52"/>
      <c r="B55" s="40">
        <v>50</v>
      </c>
      <c r="C55" s="55">
        <v>1069</v>
      </c>
      <c r="D55" s="55">
        <v>684.56855399999995</v>
      </c>
      <c r="E55" s="40">
        <v>214.634229</v>
      </c>
      <c r="F55" s="40">
        <v>369.25145500000002</v>
      </c>
      <c r="G55" s="40">
        <v>36.341318999999999</v>
      </c>
      <c r="H55" s="56">
        <v>49.110168000000002</v>
      </c>
      <c r="I55" s="40">
        <v>694</v>
      </c>
      <c r="J55" s="40">
        <v>215</v>
      </c>
      <c r="K55" s="41">
        <v>38</v>
      </c>
      <c r="L55" s="53">
        <f t="shared" si="0"/>
        <v>441</v>
      </c>
      <c r="M55" s="57">
        <v>592</v>
      </c>
      <c r="N55" s="41">
        <v>188</v>
      </c>
      <c r="O55" s="41">
        <v>28</v>
      </c>
      <c r="P55" s="53">
        <f t="shared" si="1"/>
        <v>376</v>
      </c>
    </row>
    <row r="56" spans="1:16" x14ac:dyDescent="0.2">
      <c r="A56" s="52"/>
      <c r="B56" s="40">
        <v>51</v>
      </c>
      <c r="C56" s="55">
        <v>476</v>
      </c>
      <c r="D56" s="55">
        <v>299.922844</v>
      </c>
      <c r="E56" s="40">
        <v>100.00004199999999</v>
      </c>
      <c r="F56" s="40">
        <v>169.24025</v>
      </c>
      <c r="G56" s="40">
        <v>16.389222</v>
      </c>
      <c r="H56" s="56">
        <v>11.673729</v>
      </c>
      <c r="I56" s="40">
        <v>367</v>
      </c>
      <c r="J56" s="40">
        <v>122</v>
      </c>
      <c r="K56" s="41">
        <v>9</v>
      </c>
      <c r="L56" s="53">
        <f t="shared" si="0"/>
        <v>236</v>
      </c>
      <c r="M56" s="57">
        <v>321</v>
      </c>
      <c r="N56" s="41">
        <v>106</v>
      </c>
      <c r="O56" s="41">
        <v>5</v>
      </c>
      <c r="P56" s="53">
        <f t="shared" si="1"/>
        <v>210</v>
      </c>
    </row>
    <row r="57" spans="1:16" x14ac:dyDescent="0.2">
      <c r="A57" s="52"/>
      <c r="B57" s="40">
        <v>52</v>
      </c>
      <c r="C57" s="55">
        <v>396</v>
      </c>
      <c r="D57" s="55">
        <v>291.46256599999998</v>
      </c>
      <c r="E57" s="40">
        <v>94.889017999999993</v>
      </c>
      <c r="F57" s="40">
        <v>159.61508699999999</v>
      </c>
      <c r="G57" s="40">
        <v>15.363359000000001</v>
      </c>
      <c r="H57" s="56">
        <v>19.617832</v>
      </c>
      <c r="I57" s="40">
        <v>293</v>
      </c>
      <c r="J57" s="40">
        <v>121</v>
      </c>
      <c r="K57" s="41">
        <v>0</v>
      </c>
      <c r="L57" s="53">
        <f t="shared" si="0"/>
        <v>172</v>
      </c>
      <c r="M57" s="57">
        <v>247</v>
      </c>
      <c r="N57" s="41">
        <v>98</v>
      </c>
      <c r="O57" s="41">
        <v>0</v>
      </c>
      <c r="P57" s="53">
        <f t="shared" si="1"/>
        <v>149</v>
      </c>
    </row>
    <row r="58" spans="1:16" x14ac:dyDescent="0.2">
      <c r="A58" s="52"/>
      <c r="B58" s="40">
        <v>53</v>
      </c>
      <c r="C58" s="55">
        <v>1693</v>
      </c>
      <c r="D58" s="55">
        <v>1356.5432920000001</v>
      </c>
      <c r="E58" s="40">
        <v>545.78040799999997</v>
      </c>
      <c r="F58" s="40">
        <v>766.36388899999997</v>
      </c>
      <c r="G58" s="40">
        <v>4</v>
      </c>
      <c r="H58" s="56">
        <v>40.299100000000003</v>
      </c>
      <c r="I58" s="40">
        <v>1065</v>
      </c>
      <c r="J58" s="40">
        <v>376</v>
      </c>
      <c r="K58" s="41">
        <v>13</v>
      </c>
      <c r="L58" s="53">
        <f t="shared" si="0"/>
        <v>676</v>
      </c>
      <c r="M58" s="57">
        <v>886</v>
      </c>
      <c r="N58" s="41">
        <v>309</v>
      </c>
      <c r="O58" s="41">
        <v>11</v>
      </c>
      <c r="P58" s="53">
        <f t="shared" si="1"/>
        <v>566</v>
      </c>
    </row>
    <row r="59" spans="1:16" x14ac:dyDescent="0.2">
      <c r="A59" s="52"/>
      <c r="B59" s="40">
        <v>54</v>
      </c>
      <c r="C59" s="55">
        <v>788</v>
      </c>
      <c r="D59" s="55">
        <v>578.70862</v>
      </c>
      <c r="E59" s="40">
        <v>181.25470999999999</v>
      </c>
      <c r="F59" s="40">
        <v>299.82781999999997</v>
      </c>
      <c r="G59" s="40">
        <v>40.283740999999999</v>
      </c>
      <c r="H59" s="56">
        <v>57.342342000000002</v>
      </c>
      <c r="I59" s="40">
        <v>429</v>
      </c>
      <c r="J59" s="40">
        <v>134</v>
      </c>
      <c r="K59" s="41">
        <v>6</v>
      </c>
      <c r="L59" s="53">
        <f t="shared" si="0"/>
        <v>289</v>
      </c>
      <c r="M59" s="57">
        <v>327</v>
      </c>
      <c r="N59" s="41">
        <v>102</v>
      </c>
      <c r="O59" s="41">
        <v>6</v>
      </c>
      <c r="P59" s="53">
        <f t="shared" si="1"/>
        <v>219</v>
      </c>
    </row>
    <row r="60" spans="1:16" x14ac:dyDescent="0.2">
      <c r="A60" s="52"/>
      <c r="B60" s="40">
        <v>55</v>
      </c>
      <c r="C60" s="55">
        <v>2488</v>
      </c>
      <c r="D60" s="55">
        <v>1959.9999929999999</v>
      </c>
      <c r="E60" s="40">
        <v>735.00000299999999</v>
      </c>
      <c r="F60" s="40">
        <v>929.99998900000003</v>
      </c>
      <c r="G60" s="40">
        <v>94.999999000000003</v>
      </c>
      <c r="H60" s="56">
        <v>179.999999</v>
      </c>
      <c r="I60" s="40">
        <v>1583</v>
      </c>
      <c r="J60" s="40">
        <v>540</v>
      </c>
      <c r="K60" s="41">
        <v>36</v>
      </c>
      <c r="L60" s="53">
        <f t="shared" si="0"/>
        <v>1007</v>
      </c>
      <c r="M60" s="57">
        <v>1317</v>
      </c>
      <c r="N60" s="41">
        <v>439</v>
      </c>
      <c r="O60" s="41">
        <v>30</v>
      </c>
      <c r="P60" s="53">
        <f t="shared" si="1"/>
        <v>848</v>
      </c>
    </row>
    <row r="61" spans="1:16" x14ac:dyDescent="0.2">
      <c r="A61" s="52"/>
      <c r="B61" s="40">
        <v>56</v>
      </c>
      <c r="C61" s="55">
        <v>607</v>
      </c>
      <c r="D61" s="55">
        <v>547.93714599999998</v>
      </c>
      <c r="E61" s="40">
        <v>133.345979</v>
      </c>
      <c r="F61" s="40">
        <v>360.28692899999999</v>
      </c>
      <c r="G61" s="40">
        <v>32.907842000000002</v>
      </c>
      <c r="H61" s="56">
        <v>21.396395999999999</v>
      </c>
      <c r="I61" s="40">
        <v>341</v>
      </c>
      <c r="J61" s="40">
        <v>94</v>
      </c>
      <c r="K61" s="41">
        <v>7</v>
      </c>
      <c r="L61" s="53">
        <f t="shared" si="0"/>
        <v>240</v>
      </c>
      <c r="M61" s="57">
        <v>275</v>
      </c>
      <c r="N61" s="41">
        <v>78</v>
      </c>
      <c r="O61" s="41">
        <v>4</v>
      </c>
      <c r="P61" s="53">
        <f t="shared" si="1"/>
        <v>193</v>
      </c>
    </row>
    <row r="62" spans="1:16" x14ac:dyDescent="0.2">
      <c r="A62" s="52"/>
      <c r="B62" s="40">
        <v>57</v>
      </c>
      <c r="C62" s="55">
        <v>2271</v>
      </c>
      <c r="D62" s="55">
        <v>1480.000288</v>
      </c>
      <c r="E62" s="40">
        <v>600.00009499999999</v>
      </c>
      <c r="F62" s="40">
        <v>745.00017600000001</v>
      </c>
      <c r="G62" s="40">
        <v>55.000000999999997</v>
      </c>
      <c r="H62" s="56">
        <v>79.999998000000005</v>
      </c>
      <c r="I62" s="40">
        <v>1531</v>
      </c>
      <c r="J62" s="40">
        <v>470</v>
      </c>
      <c r="K62" s="41">
        <v>56</v>
      </c>
      <c r="L62" s="53">
        <f t="shared" si="0"/>
        <v>1005</v>
      </c>
      <c r="M62" s="57">
        <v>1312</v>
      </c>
      <c r="N62" s="41">
        <v>389</v>
      </c>
      <c r="O62" s="41">
        <v>40</v>
      </c>
      <c r="P62" s="53">
        <f t="shared" si="1"/>
        <v>883</v>
      </c>
    </row>
    <row r="63" spans="1:16" x14ac:dyDescent="0.2">
      <c r="A63" s="52"/>
      <c r="B63" s="40">
        <v>58</v>
      </c>
      <c r="C63" s="55">
        <v>1049</v>
      </c>
      <c r="D63" s="55">
        <v>863.10224300000004</v>
      </c>
      <c r="E63" s="40">
        <v>276.877906</v>
      </c>
      <c r="F63" s="40">
        <v>473.17158699999999</v>
      </c>
      <c r="G63" s="40">
        <v>57.053928999999997</v>
      </c>
      <c r="H63" s="56">
        <v>45.998797000000003</v>
      </c>
      <c r="I63" s="40">
        <v>650</v>
      </c>
      <c r="J63" s="40">
        <v>181</v>
      </c>
      <c r="K63" s="41">
        <v>16</v>
      </c>
      <c r="L63" s="53">
        <f t="shared" si="0"/>
        <v>453</v>
      </c>
      <c r="M63" s="57">
        <v>568</v>
      </c>
      <c r="N63" s="41">
        <v>141</v>
      </c>
      <c r="O63" s="41">
        <v>15</v>
      </c>
      <c r="P63" s="53">
        <f t="shared" si="1"/>
        <v>412</v>
      </c>
    </row>
    <row r="64" spans="1:16" x14ac:dyDescent="0.2">
      <c r="A64" s="52"/>
      <c r="B64" s="40">
        <v>59</v>
      </c>
      <c r="C64" s="55">
        <v>913</v>
      </c>
      <c r="D64" s="55">
        <v>785.49239</v>
      </c>
      <c r="E64" s="40">
        <v>286.98010699999998</v>
      </c>
      <c r="F64" s="40">
        <v>354.162263</v>
      </c>
      <c r="G64" s="40">
        <v>65.440314999999998</v>
      </c>
      <c r="H64" s="56">
        <v>74.409700000000001</v>
      </c>
      <c r="I64" s="40">
        <v>548</v>
      </c>
      <c r="J64" s="40">
        <v>211</v>
      </c>
      <c r="K64" s="41">
        <v>12</v>
      </c>
      <c r="L64" s="53">
        <f t="shared" si="0"/>
        <v>325</v>
      </c>
      <c r="M64" s="57">
        <v>419</v>
      </c>
      <c r="N64" s="41">
        <v>152</v>
      </c>
      <c r="O64" s="41">
        <v>8</v>
      </c>
      <c r="P64" s="53">
        <f t="shared" si="1"/>
        <v>259</v>
      </c>
    </row>
    <row r="65" spans="1:16" x14ac:dyDescent="0.2">
      <c r="A65" s="52"/>
      <c r="B65" s="40">
        <v>60</v>
      </c>
      <c r="C65" s="55">
        <v>1128</v>
      </c>
      <c r="D65" s="55">
        <v>870.27349800000002</v>
      </c>
      <c r="E65" s="40">
        <v>374.698486</v>
      </c>
      <c r="F65" s="40">
        <v>308.398279</v>
      </c>
      <c r="G65" s="40">
        <v>134.99308500000001</v>
      </c>
      <c r="H65" s="56">
        <v>38.850293999999998</v>
      </c>
      <c r="I65" s="40">
        <v>540</v>
      </c>
      <c r="J65" s="40">
        <v>184</v>
      </c>
      <c r="K65" s="41">
        <v>20</v>
      </c>
      <c r="L65" s="53">
        <f t="shared" si="0"/>
        <v>336</v>
      </c>
      <c r="M65" s="57">
        <v>409</v>
      </c>
      <c r="N65" s="41">
        <v>138</v>
      </c>
      <c r="O65" s="41">
        <v>14</v>
      </c>
      <c r="P65" s="53">
        <f t="shared" si="1"/>
        <v>257</v>
      </c>
    </row>
    <row r="66" spans="1:16" x14ac:dyDescent="0.2">
      <c r="A66" s="52"/>
      <c r="B66" s="40">
        <v>61</v>
      </c>
      <c r="C66" s="55">
        <v>1487</v>
      </c>
      <c r="D66" s="55">
        <v>1060.8502530000001</v>
      </c>
      <c r="E66" s="40">
        <v>345.51779399999998</v>
      </c>
      <c r="F66" s="40">
        <v>567.97950900000001</v>
      </c>
      <c r="G66" s="40">
        <v>86.651200000000003</v>
      </c>
      <c r="H66" s="56">
        <v>54.035099000000002</v>
      </c>
      <c r="I66" s="40">
        <v>913</v>
      </c>
      <c r="J66" s="40">
        <v>269</v>
      </c>
      <c r="K66" s="41">
        <v>56</v>
      </c>
      <c r="L66" s="53">
        <f t="shared" si="0"/>
        <v>588</v>
      </c>
      <c r="M66" s="57">
        <v>750</v>
      </c>
      <c r="N66" s="41">
        <v>213</v>
      </c>
      <c r="O66" s="41">
        <v>45</v>
      </c>
      <c r="P66" s="53">
        <f t="shared" si="1"/>
        <v>492</v>
      </c>
    </row>
    <row r="67" spans="1:16" x14ac:dyDescent="0.2">
      <c r="A67" s="52"/>
      <c r="B67" s="40">
        <v>62</v>
      </c>
      <c r="C67" s="55">
        <v>752</v>
      </c>
      <c r="D67" s="55">
        <v>590.28179999999998</v>
      </c>
      <c r="E67" s="40">
        <v>170.92582999999999</v>
      </c>
      <c r="F67" s="40">
        <v>306.28856999999999</v>
      </c>
      <c r="G67" s="40">
        <v>65.861382000000006</v>
      </c>
      <c r="H67" s="56">
        <v>36.706004999999998</v>
      </c>
      <c r="I67" s="40">
        <v>436</v>
      </c>
      <c r="J67" s="40">
        <v>103</v>
      </c>
      <c r="K67" s="41">
        <v>5</v>
      </c>
      <c r="L67" s="53">
        <f t="shared" si="0"/>
        <v>328</v>
      </c>
      <c r="M67" s="57">
        <v>361</v>
      </c>
      <c r="N67" s="41">
        <v>84</v>
      </c>
      <c r="O67" s="41">
        <v>4</v>
      </c>
      <c r="P67" s="53">
        <f t="shared" si="1"/>
        <v>273</v>
      </c>
    </row>
    <row r="68" spans="1:16" x14ac:dyDescent="0.2">
      <c r="A68" s="52"/>
      <c r="B68" s="40">
        <v>63</v>
      </c>
      <c r="C68" s="55">
        <v>782</v>
      </c>
      <c r="D68" s="55">
        <v>551.60587999999996</v>
      </c>
      <c r="E68" s="40">
        <v>175.131922</v>
      </c>
      <c r="F68" s="40">
        <v>312.90213799999998</v>
      </c>
      <c r="G68" s="40">
        <v>24.066490000000002</v>
      </c>
      <c r="H68" s="56">
        <v>24.070848999999999</v>
      </c>
      <c r="I68" s="40">
        <v>558</v>
      </c>
      <c r="J68" s="40">
        <v>159</v>
      </c>
      <c r="K68" s="41">
        <v>13</v>
      </c>
      <c r="L68" s="53">
        <f t="shared" si="0"/>
        <v>386</v>
      </c>
      <c r="M68" s="57">
        <v>483</v>
      </c>
      <c r="N68" s="41">
        <v>126</v>
      </c>
      <c r="O68" s="41">
        <v>12</v>
      </c>
      <c r="P68" s="53">
        <f t="shared" si="1"/>
        <v>345</v>
      </c>
    </row>
    <row r="69" spans="1:16" x14ac:dyDescent="0.2">
      <c r="A69" s="52"/>
      <c r="B69" s="40">
        <v>64</v>
      </c>
      <c r="C69" s="55">
        <v>736</v>
      </c>
      <c r="D69" s="55">
        <v>456.61545899999999</v>
      </c>
      <c r="E69" s="40">
        <v>159.23416599999999</v>
      </c>
      <c r="F69" s="40">
        <v>235.63889399999999</v>
      </c>
      <c r="G69" s="40">
        <v>28.689654999999998</v>
      </c>
      <c r="H69" s="56">
        <v>18.151261000000002</v>
      </c>
      <c r="I69" s="40">
        <v>526</v>
      </c>
      <c r="J69" s="40">
        <v>173</v>
      </c>
      <c r="K69" s="41">
        <v>24</v>
      </c>
      <c r="L69" s="53">
        <f t="shared" si="0"/>
        <v>329</v>
      </c>
      <c r="M69" s="57">
        <v>446</v>
      </c>
      <c r="N69" s="41">
        <v>142</v>
      </c>
      <c r="O69" s="41">
        <v>19</v>
      </c>
      <c r="P69" s="53">
        <f t="shared" si="1"/>
        <v>285</v>
      </c>
    </row>
    <row r="70" spans="1:16" x14ac:dyDescent="0.2">
      <c r="A70" s="52"/>
      <c r="B70" s="40">
        <v>65</v>
      </c>
      <c r="C70" s="55">
        <v>769</v>
      </c>
      <c r="D70" s="55">
        <v>594.53530499999999</v>
      </c>
      <c r="E70" s="40">
        <v>258.30654700000002</v>
      </c>
      <c r="F70" s="40">
        <v>259.41945199999998</v>
      </c>
      <c r="G70" s="40">
        <v>31.067931000000002</v>
      </c>
      <c r="H70" s="56">
        <v>29.741378999999998</v>
      </c>
      <c r="I70" s="40">
        <v>536</v>
      </c>
      <c r="J70" s="40">
        <v>174</v>
      </c>
      <c r="K70" s="41">
        <v>17</v>
      </c>
      <c r="L70" s="53">
        <f t="shared" ref="L70:L133" si="2">I70-J70-K70</f>
        <v>345</v>
      </c>
      <c r="M70" s="57">
        <v>445</v>
      </c>
      <c r="N70" s="41">
        <v>142</v>
      </c>
      <c r="O70" s="41">
        <v>13</v>
      </c>
      <c r="P70" s="53">
        <f t="shared" si="1"/>
        <v>290</v>
      </c>
    </row>
    <row r="71" spans="1:16" x14ac:dyDescent="0.2">
      <c r="A71" s="52"/>
      <c r="B71" s="40">
        <v>66</v>
      </c>
      <c r="C71" s="55">
        <v>1050</v>
      </c>
      <c r="D71" s="55">
        <v>805.70687999999996</v>
      </c>
      <c r="E71" s="40">
        <v>246.70910599999999</v>
      </c>
      <c r="F71" s="40">
        <v>472.40585399999998</v>
      </c>
      <c r="G71" s="40">
        <v>48.543640000000003</v>
      </c>
      <c r="H71" s="56">
        <v>28.448276</v>
      </c>
      <c r="I71" s="40">
        <v>713</v>
      </c>
      <c r="J71" s="40">
        <v>227</v>
      </c>
      <c r="K71" s="41">
        <v>27</v>
      </c>
      <c r="L71" s="53">
        <f t="shared" si="2"/>
        <v>459</v>
      </c>
      <c r="M71" s="57">
        <v>610</v>
      </c>
      <c r="N71" s="41">
        <v>188</v>
      </c>
      <c r="O71" s="41">
        <v>25</v>
      </c>
      <c r="P71" s="53">
        <f t="shared" si="1"/>
        <v>397</v>
      </c>
    </row>
    <row r="72" spans="1:16" x14ac:dyDescent="0.2">
      <c r="A72" s="52"/>
      <c r="B72" s="40">
        <v>67</v>
      </c>
      <c r="C72" s="55">
        <v>1750</v>
      </c>
      <c r="D72" s="55">
        <v>1189.5360760000001</v>
      </c>
      <c r="E72" s="40">
        <v>325.61762599999997</v>
      </c>
      <c r="F72" s="40">
        <v>724.63389199999995</v>
      </c>
      <c r="G72" s="40">
        <v>31.632183999999999</v>
      </c>
      <c r="H72" s="56">
        <v>28.588236999999999</v>
      </c>
      <c r="I72" s="40">
        <v>1251</v>
      </c>
      <c r="J72" s="40">
        <v>387</v>
      </c>
      <c r="K72" s="41">
        <v>25</v>
      </c>
      <c r="L72" s="53">
        <f t="shared" si="2"/>
        <v>839</v>
      </c>
      <c r="M72" s="57">
        <v>1046</v>
      </c>
      <c r="N72" s="41">
        <v>303</v>
      </c>
      <c r="O72" s="41">
        <v>19</v>
      </c>
      <c r="P72" s="53">
        <f t="shared" si="1"/>
        <v>724</v>
      </c>
    </row>
    <row r="73" spans="1:16" x14ac:dyDescent="0.2">
      <c r="A73" s="52"/>
      <c r="B73" s="40">
        <v>68</v>
      </c>
      <c r="C73" s="55">
        <v>567</v>
      </c>
      <c r="D73" s="55">
        <v>325.77036099999998</v>
      </c>
      <c r="E73" s="40">
        <v>38.557994999999998</v>
      </c>
      <c r="F73" s="40">
        <v>224.01455000000001</v>
      </c>
      <c r="G73" s="40">
        <v>30.377359999999999</v>
      </c>
      <c r="H73" s="56">
        <v>32.820459</v>
      </c>
      <c r="I73" s="40">
        <v>387</v>
      </c>
      <c r="J73" s="40">
        <v>125</v>
      </c>
      <c r="K73" s="41">
        <v>13</v>
      </c>
      <c r="L73" s="53">
        <f t="shared" si="2"/>
        <v>249</v>
      </c>
      <c r="M73" s="57">
        <v>335</v>
      </c>
      <c r="N73" s="41">
        <v>97</v>
      </c>
      <c r="O73" s="41">
        <v>12</v>
      </c>
      <c r="P73" s="53">
        <f t="shared" si="1"/>
        <v>226</v>
      </c>
    </row>
    <row r="74" spans="1:16" x14ac:dyDescent="0.2">
      <c r="A74" s="52"/>
      <c r="B74" s="40">
        <v>69</v>
      </c>
      <c r="C74" s="55">
        <v>2317</v>
      </c>
      <c r="D74" s="55">
        <v>1823.2292990000001</v>
      </c>
      <c r="E74" s="40">
        <v>581.44188699999995</v>
      </c>
      <c r="F74" s="40">
        <v>1000.9853429999999</v>
      </c>
      <c r="G74" s="40">
        <v>89.622641999999999</v>
      </c>
      <c r="H74" s="56">
        <v>147.17944</v>
      </c>
      <c r="I74" s="40">
        <v>1659</v>
      </c>
      <c r="J74" s="40">
        <v>488</v>
      </c>
      <c r="K74" s="41">
        <v>79</v>
      </c>
      <c r="L74" s="53">
        <f t="shared" si="2"/>
        <v>1092</v>
      </c>
      <c r="M74" s="57">
        <v>1450</v>
      </c>
      <c r="N74" s="41">
        <v>411</v>
      </c>
      <c r="O74" s="41">
        <v>66</v>
      </c>
      <c r="P74" s="53">
        <f t="shared" si="1"/>
        <v>973</v>
      </c>
    </row>
    <row r="75" spans="1:16" x14ac:dyDescent="0.2">
      <c r="A75" s="52"/>
      <c r="B75" s="40">
        <v>70</v>
      </c>
      <c r="C75" s="55">
        <v>622</v>
      </c>
      <c r="D75" s="55">
        <v>492.59501599999999</v>
      </c>
      <c r="E75" s="40">
        <v>194.38360499999999</v>
      </c>
      <c r="F75" s="40">
        <v>262.47426300000001</v>
      </c>
      <c r="G75" s="40">
        <v>4.6808509999999997</v>
      </c>
      <c r="H75" s="56">
        <v>31.056293</v>
      </c>
      <c r="I75" s="40">
        <v>398</v>
      </c>
      <c r="J75" s="40">
        <v>125</v>
      </c>
      <c r="K75" s="41">
        <v>23</v>
      </c>
      <c r="L75" s="53">
        <f t="shared" si="2"/>
        <v>250</v>
      </c>
      <c r="M75" s="57">
        <v>330</v>
      </c>
      <c r="N75" s="41">
        <v>105</v>
      </c>
      <c r="O75" s="41">
        <v>15</v>
      </c>
      <c r="P75" s="53">
        <f t="shared" si="1"/>
        <v>210</v>
      </c>
    </row>
    <row r="76" spans="1:16" x14ac:dyDescent="0.2">
      <c r="A76" s="52"/>
      <c r="B76" s="40">
        <v>71</v>
      </c>
      <c r="C76" s="55">
        <v>1436</v>
      </c>
      <c r="D76" s="55">
        <v>1088.0002159999999</v>
      </c>
      <c r="E76" s="40">
        <v>340.00000199999999</v>
      </c>
      <c r="F76" s="40">
        <v>515.00013000000001</v>
      </c>
      <c r="G76" s="40">
        <v>60.000002000000002</v>
      </c>
      <c r="H76" s="56">
        <v>165.00010700000001</v>
      </c>
      <c r="I76" s="40">
        <v>973</v>
      </c>
      <c r="J76" s="40">
        <v>301</v>
      </c>
      <c r="K76" s="41">
        <v>95</v>
      </c>
      <c r="L76" s="53">
        <f t="shared" si="2"/>
        <v>577</v>
      </c>
      <c r="M76" s="57">
        <v>836</v>
      </c>
      <c r="N76" s="41">
        <v>256</v>
      </c>
      <c r="O76" s="41">
        <v>81</v>
      </c>
      <c r="P76" s="53">
        <f t="shared" si="1"/>
        <v>499</v>
      </c>
    </row>
    <row r="77" spans="1:16" x14ac:dyDescent="0.2">
      <c r="A77" s="52"/>
      <c r="B77" s="40">
        <v>72</v>
      </c>
      <c r="C77" s="55">
        <v>1545</v>
      </c>
      <c r="D77" s="55">
        <v>1059.999965</v>
      </c>
      <c r="E77" s="40">
        <v>310.00009299999999</v>
      </c>
      <c r="F77" s="40">
        <v>499.99998299999999</v>
      </c>
      <c r="G77" s="40">
        <v>134.99989600000001</v>
      </c>
      <c r="H77" s="56">
        <v>114.999999</v>
      </c>
      <c r="I77" s="40">
        <v>1038</v>
      </c>
      <c r="J77" s="40">
        <v>381</v>
      </c>
      <c r="K77" s="41">
        <v>52</v>
      </c>
      <c r="L77" s="53">
        <f t="shared" si="2"/>
        <v>605</v>
      </c>
      <c r="M77" s="57">
        <v>898</v>
      </c>
      <c r="N77" s="41">
        <v>325</v>
      </c>
      <c r="O77" s="41">
        <v>43</v>
      </c>
      <c r="P77" s="53">
        <f t="shared" si="1"/>
        <v>530</v>
      </c>
    </row>
    <row r="78" spans="1:16" x14ac:dyDescent="0.2">
      <c r="A78" s="52"/>
      <c r="B78" s="40">
        <v>73</v>
      </c>
      <c r="C78" s="55">
        <v>0</v>
      </c>
      <c r="D78" s="55">
        <v>0</v>
      </c>
      <c r="E78" s="40">
        <v>0</v>
      </c>
      <c r="F78" s="40">
        <v>0</v>
      </c>
      <c r="G78" s="40">
        <v>0</v>
      </c>
      <c r="H78" s="56">
        <v>0</v>
      </c>
      <c r="I78" s="40">
        <v>0</v>
      </c>
      <c r="J78" s="40">
        <v>0</v>
      </c>
      <c r="K78" s="41">
        <v>0</v>
      </c>
      <c r="L78" s="53">
        <f t="shared" si="2"/>
        <v>0</v>
      </c>
      <c r="M78" s="57">
        <v>0</v>
      </c>
      <c r="N78" s="41">
        <v>0</v>
      </c>
      <c r="O78" s="41">
        <v>0</v>
      </c>
      <c r="P78" s="53">
        <f t="shared" si="1"/>
        <v>0</v>
      </c>
    </row>
    <row r="79" spans="1:16" x14ac:dyDescent="0.2">
      <c r="A79" s="52"/>
      <c r="B79" s="40">
        <v>74</v>
      </c>
      <c r="C79" s="55">
        <v>1321</v>
      </c>
      <c r="D79" s="55">
        <v>843.46064200000001</v>
      </c>
      <c r="E79" s="40">
        <v>235.12098900000001</v>
      </c>
      <c r="F79" s="40">
        <v>371.80764599999998</v>
      </c>
      <c r="G79" s="40">
        <v>102.240257</v>
      </c>
      <c r="H79" s="56">
        <v>126.79174399999999</v>
      </c>
      <c r="I79" s="40">
        <v>841</v>
      </c>
      <c r="J79" s="40">
        <v>251</v>
      </c>
      <c r="K79" s="41">
        <v>67</v>
      </c>
      <c r="L79" s="53">
        <f t="shared" si="2"/>
        <v>523</v>
      </c>
      <c r="M79" s="57">
        <v>716</v>
      </c>
      <c r="N79" s="41">
        <v>214</v>
      </c>
      <c r="O79" s="41">
        <v>56</v>
      </c>
      <c r="P79" s="53">
        <f t="shared" si="1"/>
        <v>446</v>
      </c>
    </row>
    <row r="80" spans="1:16" x14ac:dyDescent="0.2">
      <c r="A80" s="52"/>
      <c r="B80" s="40">
        <v>75</v>
      </c>
      <c r="C80" s="55">
        <v>1061</v>
      </c>
      <c r="D80" s="55">
        <v>694.03823499999999</v>
      </c>
      <c r="E80" s="40">
        <v>151.037993</v>
      </c>
      <c r="F80" s="40">
        <v>288.02001300000001</v>
      </c>
      <c r="G80" s="40">
        <v>100.71428400000001</v>
      </c>
      <c r="H80" s="56">
        <v>135.51594700000001</v>
      </c>
      <c r="I80" s="40">
        <v>577</v>
      </c>
      <c r="J80" s="40">
        <v>149</v>
      </c>
      <c r="K80" s="41">
        <v>54</v>
      </c>
      <c r="L80" s="53">
        <f t="shared" si="2"/>
        <v>374</v>
      </c>
      <c r="M80" s="57">
        <v>486</v>
      </c>
      <c r="N80" s="41">
        <v>113</v>
      </c>
      <c r="O80" s="41">
        <v>49</v>
      </c>
      <c r="P80" s="53">
        <f t="shared" si="1"/>
        <v>324</v>
      </c>
    </row>
    <row r="81" spans="1:16" x14ac:dyDescent="0.2">
      <c r="A81" s="52"/>
      <c r="B81" s="40">
        <v>76</v>
      </c>
      <c r="C81" s="55">
        <v>1842</v>
      </c>
      <c r="D81" s="55">
        <v>1594.9997989999999</v>
      </c>
      <c r="E81" s="40">
        <v>674.99968100000001</v>
      </c>
      <c r="F81" s="40">
        <v>710.00011500000005</v>
      </c>
      <c r="G81" s="40">
        <v>80</v>
      </c>
      <c r="H81" s="56">
        <v>119.999999</v>
      </c>
      <c r="I81" s="40">
        <v>1245</v>
      </c>
      <c r="J81" s="40">
        <v>324</v>
      </c>
      <c r="K81" s="41">
        <v>154</v>
      </c>
      <c r="L81" s="53">
        <f t="shared" si="2"/>
        <v>767</v>
      </c>
      <c r="M81" s="57">
        <v>1074</v>
      </c>
      <c r="N81" s="41">
        <v>281</v>
      </c>
      <c r="O81" s="41">
        <v>122</v>
      </c>
      <c r="P81" s="53">
        <f t="shared" si="1"/>
        <v>671</v>
      </c>
    </row>
    <row r="82" spans="1:16" x14ac:dyDescent="0.2">
      <c r="A82" s="52"/>
      <c r="B82" s="40">
        <v>77</v>
      </c>
      <c r="C82" s="55">
        <v>332</v>
      </c>
      <c r="D82" s="55">
        <v>232.50071199999999</v>
      </c>
      <c r="E82" s="40">
        <v>63.840800000000002</v>
      </c>
      <c r="F82" s="40">
        <v>70.172145999999998</v>
      </c>
      <c r="G82" s="40">
        <v>32.045453999999999</v>
      </c>
      <c r="H82" s="56">
        <v>47.692307999999997</v>
      </c>
      <c r="I82" s="40">
        <v>236</v>
      </c>
      <c r="J82" s="40">
        <v>74</v>
      </c>
      <c r="K82" s="41">
        <v>27</v>
      </c>
      <c r="L82" s="53">
        <f t="shared" si="2"/>
        <v>135</v>
      </c>
      <c r="M82" s="57">
        <v>194</v>
      </c>
      <c r="N82" s="41">
        <v>65</v>
      </c>
      <c r="O82" s="41">
        <v>18</v>
      </c>
      <c r="P82" s="53">
        <f t="shared" si="1"/>
        <v>111</v>
      </c>
    </row>
    <row r="83" spans="1:16" x14ac:dyDescent="0.2">
      <c r="A83" s="52"/>
      <c r="B83" s="40">
        <v>78</v>
      </c>
      <c r="C83" s="55">
        <v>1775</v>
      </c>
      <c r="D83" s="55">
        <v>1350.0003200000001</v>
      </c>
      <c r="E83" s="40">
        <v>595.00000199999999</v>
      </c>
      <c r="F83" s="40">
        <v>390.00009599999998</v>
      </c>
      <c r="G83" s="40">
        <v>115.000101</v>
      </c>
      <c r="H83" s="56">
        <v>250.000112</v>
      </c>
      <c r="I83" s="40">
        <v>1188</v>
      </c>
      <c r="J83" s="40">
        <v>394</v>
      </c>
      <c r="K83" s="41">
        <v>85</v>
      </c>
      <c r="L83" s="53">
        <f t="shared" si="2"/>
        <v>709</v>
      </c>
      <c r="M83" s="57">
        <v>995</v>
      </c>
      <c r="N83" s="41">
        <v>329</v>
      </c>
      <c r="O83" s="41">
        <v>68</v>
      </c>
      <c r="P83" s="53">
        <f t="shared" si="1"/>
        <v>598</v>
      </c>
    </row>
    <row r="84" spans="1:16" x14ac:dyDescent="0.2">
      <c r="A84" s="52"/>
      <c r="B84" s="40">
        <v>79</v>
      </c>
      <c r="C84" s="55">
        <v>647</v>
      </c>
      <c r="D84" s="55">
        <v>448.73881499999999</v>
      </c>
      <c r="E84" s="40">
        <v>172.17335299999999</v>
      </c>
      <c r="F84" s="40">
        <v>150.90705</v>
      </c>
      <c r="G84" s="40">
        <v>66.005707000000001</v>
      </c>
      <c r="H84" s="56">
        <v>59.652689000000002</v>
      </c>
      <c r="I84" s="40">
        <v>362</v>
      </c>
      <c r="J84" s="40">
        <v>123</v>
      </c>
      <c r="K84" s="41">
        <v>21</v>
      </c>
      <c r="L84" s="53">
        <f t="shared" si="2"/>
        <v>218</v>
      </c>
      <c r="M84" s="57">
        <v>300</v>
      </c>
      <c r="N84" s="41">
        <v>89</v>
      </c>
      <c r="O84" s="41">
        <v>17</v>
      </c>
      <c r="P84" s="53">
        <f t="shared" si="1"/>
        <v>194</v>
      </c>
    </row>
    <row r="85" spans="1:16" x14ac:dyDescent="0.2">
      <c r="A85" s="52"/>
      <c r="B85" s="40">
        <v>80</v>
      </c>
      <c r="C85" s="55">
        <v>1218</v>
      </c>
      <c r="D85" s="55">
        <v>930.35512800000004</v>
      </c>
      <c r="E85" s="40">
        <v>348.98315500000001</v>
      </c>
      <c r="F85" s="40">
        <v>288.60404499999999</v>
      </c>
      <c r="G85" s="40">
        <v>138.24365399999999</v>
      </c>
      <c r="H85" s="56">
        <v>154.52427</v>
      </c>
      <c r="I85" s="40">
        <v>893</v>
      </c>
      <c r="J85" s="40">
        <v>307</v>
      </c>
      <c r="K85" s="41">
        <v>74</v>
      </c>
      <c r="L85" s="53">
        <f t="shared" si="2"/>
        <v>512</v>
      </c>
      <c r="M85" s="57">
        <v>771</v>
      </c>
      <c r="N85" s="41">
        <v>258</v>
      </c>
      <c r="O85" s="41">
        <v>65</v>
      </c>
      <c r="P85" s="53">
        <f t="shared" si="1"/>
        <v>448</v>
      </c>
    </row>
    <row r="86" spans="1:16" x14ac:dyDescent="0.2">
      <c r="A86" s="52"/>
      <c r="B86" s="40">
        <v>81</v>
      </c>
      <c r="C86" s="55">
        <v>2002</v>
      </c>
      <c r="D86" s="55">
        <v>1509.066865</v>
      </c>
      <c r="E86" s="40">
        <v>576.08090000000004</v>
      </c>
      <c r="F86" s="40">
        <v>657.32771500000001</v>
      </c>
      <c r="G86" s="40">
        <v>71.286163000000002</v>
      </c>
      <c r="H86" s="56">
        <v>204.372083</v>
      </c>
      <c r="I86" s="40">
        <v>1289</v>
      </c>
      <c r="J86" s="40">
        <v>482</v>
      </c>
      <c r="K86" s="41">
        <v>36</v>
      </c>
      <c r="L86" s="53">
        <f t="shared" si="2"/>
        <v>771</v>
      </c>
      <c r="M86" s="57">
        <v>1105</v>
      </c>
      <c r="N86" s="41">
        <v>399</v>
      </c>
      <c r="O86" s="41">
        <v>24</v>
      </c>
      <c r="P86" s="53">
        <f t="shared" si="1"/>
        <v>682</v>
      </c>
    </row>
    <row r="87" spans="1:16" x14ac:dyDescent="0.2">
      <c r="A87" s="52"/>
      <c r="B87" s="40">
        <v>82</v>
      </c>
      <c r="C87" s="55">
        <v>1940</v>
      </c>
      <c r="D87" s="55">
        <v>1438.9107739999999</v>
      </c>
      <c r="E87" s="40">
        <v>580.76268900000002</v>
      </c>
      <c r="F87" s="40">
        <v>460.40309999999999</v>
      </c>
      <c r="G87" s="40">
        <v>204.46447800000001</v>
      </c>
      <c r="H87" s="56">
        <v>193.28047599999999</v>
      </c>
      <c r="I87" s="40">
        <v>1209</v>
      </c>
      <c r="J87" s="40">
        <v>397</v>
      </c>
      <c r="K87" s="41">
        <v>55</v>
      </c>
      <c r="L87" s="53">
        <f t="shared" si="2"/>
        <v>757</v>
      </c>
      <c r="M87" s="57">
        <v>1046</v>
      </c>
      <c r="N87" s="41">
        <v>336</v>
      </c>
      <c r="O87" s="41">
        <v>42</v>
      </c>
      <c r="P87" s="53">
        <f t="shared" si="1"/>
        <v>668</v>
      </c>
    </row>
    <row r="88" spans="1:16" x14ac:dyDescent="0.2">
      <c r="A88" s="52"/>
      <c r="B88" s="40">
        <v>83</v>
      </c>
      <c r="C88" s="55">
        <v>1701</v>
      </c>
      <c r="D88" s="55">
        <v>1307.9291969999999</v>
      </c>
      <c r="E88" s="40">
        <v>431.99999700000001</v>
      </c>
      <c r="F88" s="40">
        <v>627.75828899999999</v>
      </c>
      <c r="G88" s="40">
        <v>0</v>
      </c>
      <c r="H88" s="56">
        <v>248.170905</v>
      </c>
      <c r="I88" s="40">
        <v>1182</v>
      </c>
      <c r="J88" s="40">
        <v>345</v>
      </c>
      <c r="K88" s="41">
        <v>62</v>
      </c>
      <c r="L88" s="53">
        <f t="shared" si="2"/>
        <v>775</v>
      </c>
      <c r="M88" s="57">
        <v>1017</v>
      </c>
      <c r="N88" s="41">
        <v>291</v>
      </c>
      <c r="O88" s="41">
        <v>56</v>
      </c>
      <c r="P88" s="53">
        <f t="shared" si="1"/>
        <v>670</v>
      </c>
    </row>
    <row r="89" spans="1:16" x14ac:dyDescent="0.2">
      <c r="A89" s="52"/>
      <c r="B89" s="40">
        <v>84</v>
      </c>
      <c r="C89" s="55">
        <v>794</v>
      </c>
      <c r="D89" s="55">
        <v>624.55325000000005</v>
      </c>
      <c r="E89" s="40">
        <v>212.81448399999999</v>
      </c>
      <c r="F89" s="40">
        <v>212.82971499999999</v>
      </c>
      <c r="G89" s="40">
        <v>67.656019999999998</v>
      </c>
      <c r="H89" s="56">
        <v>122.90871799999999</v>
      </c>
      <c r="I89" s="40">
        <v>535</v>
      </c>
      <c r="J89" s="40">
        <v>162</v>
      </c>
      <c r="K89" s="41">
        <v>47</v>
      </c>
      <c r="L89" s="53">
        <f t="shared" si="2"/>
        <v>326</v>
      </c>
      <c r="M89" s="57">
        <v>433</v>
      </c>
      <c r="N89" s="41">
        <v>133</v>
      </c>
      <c r="O89" s="41">
        <v>33</v>
      </c>
      <c r="P89" s="53">
        <f t="shared" si="1"/>
        <v>267</v>
      </c>
    </row>
    <row r="90" spans="1:16" x14ac:dyDescent="0.2">
      <c r="A90" s="52"/>
      <c r="B90" s="40">
        <v>85</v>
      </c>
      <c r="C90" s="55">
        <v>628</v>
      </c>
      <c r="D90" s="55">
        <v>463.850165</v>
      </c>
      <c r="E90" s="40">
        <v>159.41274100000001</v>
      </c>
      <c r="F90" s="40">
        <v>110.153385</v>
      </c>
      <c r="G90" s="40">
        <v>43.688743000000002</v>
      </c>
      <c r="H90" s="56">
        <v>145.375969</v>
      </c>
      <c r="I90" s="40">
        <v>395</v>
      </c>
      <c r="J90" s="40">
        <v>147</v>
      </c>
      <c r="K90" s="41">
        <v>53</v>
      </c>
      <c r="L90" s="53">
        <f t="shared" si="2"/>
        <v>195</v>
      </c>
      <c r="M90" s="57">
        <v>318</v>
      </c>
      <c r="N90" s="41">
        <v>123</v>
      </c>
      <c r="O90" s="41">
        <v>38</v>
      </c>
      <c r="P90" s="53">
        <f t="shared" si="1"/>
        <v>157</v>
      </c>
    </row>
    <row r="91" spans="1:16" x14ac:dyDescent="0.2">
      <c r="A91" s="52"/>
      <c r="B91" s="40">
        <v>86</v>
      </c>
      <c r="C91" s="55">
        <v>770</v>
      </c>
      <c r="D91" s="55">
        <v>566.21698500000002</v>
      </c>
      <c r="E91" s="40">
        <v>185.03354100000001</v>
      </c>
      <c r="F91" s="40">
        <v>274.91295500000001</v>
      </c>
      <c r="G91" s="40">
        <v>27.818141000000001</v>
      </c>
      <c r="H91" s="56">
        <v>78.452363000000005</v>
      </c>
      <c r="I91" s="40">
        <v>533</v>
      </c>
      <c r="J91" s="40">
        <v>176</v>
      </c>
      <c r="K91" s="41">
        <v>22</v>
      </c>
      <c r="L91" s="53">
        <f t="shared" si="2"/>
        <v>335</v>
      </c>
      <c r="M91" s="57">
        <v>461</v>
      </c>
      <c r="N91" s="41">
        <v>145</v>
      </c>
      <c r="O91" s="41">
        <v>20</v>
      </c>
      <c r="P91" s="53">
        <f t="shared" si="1"/>
        <v>296</v>
      </c>
    </row>
    <row r="92" spans="1:16" x14ac:dyDescent="0.2">
      <c r="A92" s="52"/>
      <c r="B92" s="40">
        <v>87</v>
      </c>
      <c r="C92" s="55">
        <v>876</v>
      </c>
      <c r="D92" s="55">
        <v>623.37140999999997</v>
      </c>
      <c r="E92" s="40">
        <v>180.38445200000001</v>
      </c>
      <c r="F92" s="40">
        <v>185.100752</v>
      </c>
      <c r="G92" s="40">
        <v>66.658559999999994</v>
      </c>
      <c r="H92" s="56">
        <v>191.227621</v>
      </c>
      <c r="I92" s="40">
        <v>525</v>
      </c>
      <c r="J92" s="40">
        <v>152</v>
      </c>
      <c r="K92" s="41">
        <v>49</v>
      </c>
      <c r="L92" s="53">
        <f t="shared" si="2"/>
        <v>324</v>
      </c>
      <c r="M92" s="57">
        <v>450</v>
      </c>
      <c r="N92" s="41">
        <v>128</v>
      </c>
      <c r="O92" s="41">
        <v>37</v>
      </c>
      <c r="P92" s="53">
        <f t="shared" si="1"/>
        <v>285</v>
      </c>
    </row>
    <row r="93" spans="1:16" x14ac:dyDescent="0.2">
      <c r="A93" s="52"/>
      <c r="B93" s="40">
        <v>88</v>
      </c>
      <c r="C93" s="55">
        <v>0</v>
      </c>
      <c r="D93" s="55">
        <v>0</v>
      </c>
      <c r="E93" s="40">
        <v>0</v>
      </c>
      <c r="F93" s="40">
        <v>0</v>
      </c>
      <c r="G93" s="40">
        <v>0</v>
      </c>
      <c r="H93" s="56">
        <v>0</v>
      </c>
      <c r="I93" s="40">
        <v>0</v>
      </c>
      <c r="J93" s="40">
        <v>0</v>
      </c>
      <c r="K93" s="41">
        <v>0</v>
      </c>
      <c r="L93" s="53">
        <f t="shared" si="2"/>
        <v>0</v>
      </c>
      <c r="M93" s="57">
        <v>0</v>
      </c>
      <c r="N93" s="41">
        <v>0</v>
      </c>
      <c r="O93" s="41">
        <v>0</v>
      </c>
      <c r="P93" s="53">
        <f t="shared" si="1"/>
        <v>0</v>
      </c>
    </row>
    <row r="94" spans="1:16" x14ac:dyDescent="0.2">
      <c r="A94" s="52"/>
      <c r="B94" s="40">
        <v>89</v>
      </c>
      <c r="C94" s="55">
        <v>791</v>
      </c>
      <c r="D94" s="55">
        <v>476.94353899999999</v>
      </c>
      <c r="E94" s="40">
        <v>102.116473</v>
      </c>
      <c r="F94" s="40">
        <v>342.70511699999997</v>
      </c>
      <c r="G94" s="40">
        <v>3.197152</v>
      </c>
      <c r="H94" s="56">
        <v>24.729834</v>
      </c>
      <c r="I94" s="40">
        <v>577</v>
      </c>
      <c r="J94" s="40">
        <v>134</v>
      </c>
      <c r="K94" s="41">
        <v>16</v>
      </c>
      <c r="L94" s="53">
        <f t="shared" si="2"/>
        <v>427</v>
      </c>
      <c r="M94" s="57">
        <v>497</v>
      </c>
      <c r="N94" s="41">
        <v>104</v>
      </c>
      <c r="O94" s="41">
        <v>11</v>
      </c>
      <c r="P94" s="53">
        <f t="shared" si="1"/>
        <v>382</v>
      </c>
    </row>
    <row r="95" spans="1:16" x14ac:dyDescent="0.2">
      <c r="A95" s="52"/>
      <c r="B95" s="40">
        <v>90</v>
      </c>
      <c r="C95" s="55">
        <v>1595</v>
      </c>
      <c r="D95" s="55">
        <v>1026.377741</v>
      </c>
      <c r="E95" s="40">
        <v>272.74063599999999</v>
      </c>
      <c r="F95" s="40">
        <v>543.30379400000004</v>
      </c>
      <c r="G95" s="40">
        <v>56.509748000000002</v>
      </c>
      <c r="H95" s="56">
        <v>97.715267999999995</v>
      </c>
      <c r="I95" s="40">
        <v>1224</v>
      </c>
      <c r="J95" s="40">
        <v>421</v>
      </c>
      <c r="K95" s="41">
        <v>44</v>
      </c>
      <c r="L95" s="53">
        <f t="shared" si="2"/>
        <v>759</v>
      </c>
      <c r="M95" s="57">
        <v>1010</v>
      </c>
      <c r="N95" s="41">
        <v>349</v>
      </c>
      <c r="O95" s="41">
        <v>30</v>
      </c>
      <c r="P95" s="53">
        <f t="shared" si="1"/>
        <v>631</v>
      </c>
    </row>
    <row r="96" spans="1:16" x14ac:dyDescent="0.2">
      <c r="A96" s="52"/>
      <c r="B96" s="40">
        <v>91</v>
      </c>
      <c r="C96" s="55">
        <v>737</v>
      </c>
      <c r="D96" s="55">
        <v>483.26993399999998</v>
      </c>
      <c r="E96" s="40">
        <v>188.80125000000001</v>
      </c>
      <c r="F96" s="40">
        <v>237.314694</v>
      </c>
      <c r="G96" s="40">
        <v>1.733333</v>
      </c>
      <c r="H96" s="56">
        <v>38.961039</v>
      </c>
      <c r="I96" s="40">
        <v>498</v>
      </c>
      <c r="J96" s="40">
        <v>205</v>
      </c>
      <c r="K96" s="41">
        <v>14</v>
      </c>
      <c r="L96" s="53">
        <f t="shared" si="2"/>
        <v>279</v>
      </c>
      <c r="M96" s="57">
        <v>393</v>
      </c>
      <c r="N96" s="41">
        <v>158</v>
      </c>
      <c r="O96" s="41">
        <v>10</v>
      </c>
      <c r="P96" s="53">
        <f t="shared" si="1"/>
        <v>225</v>
      </c>
    </row>
    <row r="97" spans="1:16" x14ac:dyDescent="0.2">
      <c r="A97" s="52"/>
      <c r="B97" s="40">
        <v>92</v>
      </c>
      <c r="C97" s="55">
        <v>1218</v>
      </c>
      <c r="D97" s="55">
        <v>801.73004400000002</v>
      </c>
      <c r="E97" s="40">
        <v>381.198734</v>
      </c>
      <c r="F97" s="40">
        <v>322.68530800000002</v>
      </c>
      <c r="G97" s="40">
        <v>8.2666660000000007</v>
      </c>
      <c r="H97" s="56">
        <v>36.038960000000003</v>
      </c>
      <c r="I97" s="40">
        <v>825</v>
      </c>
      <c r="J97" s="40">
        <v>322</v>
      </c>
      <c r="K97" s="41">
        <v>18</v>
      </c>
      <c r="L97" s="53">
        <f t="shared" si="2"/>
        <v>485</v>
      </c>
      <c r="M97" s="57">
        <v>690</v>
      </c>
      <c r="N97" s="41">
        <v>260</v>
      </c>
      <c r="O97" s="41">
        <v>12</v>
      </c>
      <c r="P97" s="53">
        <f t="shared" si="1"/>
        <v>418</v>
      </c>
    </row>
    <row r="98" spans="1:16" x14ac:dyDescent="0.2">
      <c r="A98" s="52"/>
      <c r="B98" s="40">
        <v>93</v>
      </c>
      <c r="C98" s="55">
        <v>1839</v>
      </c>
      <c r="D98" s="55">
        <v>1250.000235</v>
      </c>
      <c r="E98" s="40">
        <v>309.99999600000001</v>
      </c>
      <c r="F98" s="40">
        <v>750.00012300000003</v>
      </c>
      <c r="G98" s="40">
        <v>20</v>
      </c>
      <c r="H98" s="56">
        <v>130.00010599999999</v>
      </c>
      <c r="I98" s="40">
        <v>1238</v>
      </c>
      <c r="J98" s="40">
        <v>456</v>
      </c>
      <c r="K98" s="41">
        <v>27</v>
      </c>
      <c r="L98" s="53">
        <f t="shared" si="2"/>
        <v>755</v>
      </c>
      <c r="M98" s="57">
        <v>1019</v>
      </c>
      <c r="N98" s="41">
        <v>364</v>
      </c>
      <c r="O98" s="41">
        <v>23</v>
      </c>
      <c r="P98" s="53">
        <f t="shared" si="1"/>
        <v>632</v>
      </c>
    </row>
    <row r="99" spans="1:16" x14ac:dyDescent="0.2">
      <c r="A99" s="52"/>
      <c r="B99" s="40">
        <v>94</v>
      </c>
      <c r="C99" s="55">
        <v>1680</v>
      </c>
      <c r="D99" s="55">
        <v>1560.0002019999999</v>
      </c>
      <c r="E99" s="40">
        <v>920.00011300000006</v>
      </c>
      <c r="F99" s="40">
        <v>485.00008800000001</v>
      </c>
      <c r="G99" s="40">
        <v>75</v>
      </c>
      <c r="H99" s="56">
        <v>80.000000999999997</v>
      </c>
      <c r="I99" s="40">
        <v>1135</v>
      </c>
      <c r="J99" s="40">
        <v>428</v>
      </c>
      <c r="K99" s="41">
        <v>34</v>
      </c>
      <c r="L99" s="53">
        <f t="shared" si="2"/>
        <v>673</v>
      </c>
      <c r="M99" s="57">
        <v>932</v>
      </c>
      <c r="N99" s="41">
        <v>343</v>
      </c>
      <c r="O99" s="41">
        <v>24</v>
      </c>
      <c r="P99" s="53">
        <f t="shared" si="1"/>
        <v>565</v>
      </c>
    </row>
    <row r="100" spans="1:16" x14ac:dyDescent="0.2">
      <c r="A100" s="52"/>
      <c r="B100" s="40">
        <v>95</v>
      </c>
      <c r="C100" s="55">
        <v>2128</v>
      </c>
      <c r="D100" s="55">
        <v>1389.9996699999999</v>
      </c>
      <c r="E100" s="40">
        <v>400.00000399999999</v>
      </c>
      <c r="F100" s="40">
        <v>674.99987099999998</v>
      </c>
      <c r="G100" s="40">
        <v>214.99980099999999</v>
      </c>
      <c r="H100" s="56">
        <v>100.000004</v>
      </c>
      <c r="I100" s="40">
        <v>1336</v>
      </c>
      <c r="J100" s="40">
        <v>500</v>
      </c>
      <c r="K100" s="41">
        <v>55</v>
      </c>
      <c r="L100" s="53">
        <f t="shared" si="2"/>
        <v>781</v>
      </c>
      <c r="M100" s="57">
        <v>1075</v>
      </c>
      <c r="N100" s="41">
        <v>395</v>
      </c>
      <c r="O100" s="41">
        <v>38</v>
      </c>
      <c r="P100" s="53">
        <f t="shared" si="1"/>
        <v>642</v>
      </c>
    </row>
    <row r="101" spans="1:16" x14ac:dyDescent="0.2">
      <c r="A101" s="52"/>
      <c r="B101" s="40">
        <v>96</v>
      </c>
      <c r="C101" s="55">
        <v>1793</v>
      </c>
      <c r="D101" s="55">
        <v>1189.5889669999999</v>
      </c>
      <c r="E101" s="40">
        <v>412.24678599999999</v>
      </c>
      <c r="F101" s="40">
        <v>608.99865899999998</v>
      </c>
      <c r="G101" s="40">
        <v>63.946814000000003</v>
      </c>
      <c r="H101" s="56">
        <v>100.634474</v>
      </c>
      <c r="I101" s="40">
        <v>1211</v>
      </c>
      <c r="J101" s="40">
        <v>444</v>
      </c>
      <c r="K101" s="41">
        <v>34</v>
      </c>
      <c r="L101" s="53">
        <f t="shared" si="2"/>
        <v>733</v>
      </c>
      <c r="M101" s="57">
        <v>998</v>
      </c>
      <c r="N101" s="41">
        <v>360</v>
      </c>
      <c r="O101" s="41">
        <v>26</v>
      </c>
      <c r="P101" s="53">
        <f t="shared" si="1"/>
        <v>612</v>
      </c>
    </row>
    <row r="102" spans="1:16" x14ac:dyDescent="0.2">
      <c r="A102" s="52"/>
      <c r="B102" s="40">
        <v>97</v>
      </c>
      <c r="C102" s="55">
        <v>2231</v>
      </c>
      <c r="D102" s="55">
        <v>1376.369453</v>
      </c>
      <c r="E102" s="40">
        <v>508.41993600000001</v>
      </c>
      <c r="F102" s="40">
        <v>575.70667200000003</v>
      </c>
      <c r="G102" s="40">
        <v>148.67376100000001</v>
      </c>
      <c r="H102" s="56">
        <v>139.01353900000001</v>
      </c>
      <c r="I102" s="40">
        <v>1371</v>
      </c>
      <c r="J102" s="40">
        <v>476</v>
      </c>
      <c r="K102" s="41">
        <v>44</v>
      </c>
      <c r="L102" s="53">
        <f t="shared" si="2"/>
        <v>851</v>
      </c>
      <c r="M102" s="57">
        <v>1101</v>
      </c>
      <c r="N102" s="41">
        <v>352</v>
      </c>
      <c r="O102" s="41">
        <v>37</v>
      </c>
      <c r="P102" s="53">
        <f t="shared" si="1"/>
        <v>712</v>
      </c>
    </row>
    <row r="103" spans="1:16" x14ac:dyDescent="0.2">
      <c r="A103" s="52"/>
      <c r="B103" s="40">
        <v>98</v>
      </c>
      <c r="C103" s="55">
        <v>1390</v>
      </c>
      <c r="D103" s="55">
        <v>1029.4512749999999</v>
      </c>
      <c r="E103" s="40">
        <v>319.26136700000001</v>
      </c>
      <c r="F103" s="40">
        <v>554.94106099999999</v>
      </c>
      <c r="G103" s="40">
        <v>83.595433999999997</v>
      </c>
      <c r="H103" s="56">
        <v>67.415640999999994</v>
      </c>
      <c r="I103" s="40">
        <v>937</v>
      </c>
      <c r="J103" s="40">
        <v>371</v>
      </c>
      <c r="K103" s="41">
        <v>24</v>
      </c>
      <c r="L103" s="53">
        <f t="shared" si="2"/>
        <v>542</v>
      </c>
      <c r="M103" s="57">
        <v>764</v>
      </c>
      <c r="N103" s="41">
        <v>289</v>
      </c>
      <c r="O103" s="41">
        <v>19</v>
      </c>
      <c r="P103" s="53">
        <f t="shared" si="1"/>
        <v>456</v>
      </c>
    </row>
    <row r="104" spans="1:16" x14ac:dyDescent="0.2">
      <c r="A104" s="52"/>
      <c r="B104" s="40">
        <v>99</v>
      </c>
      <c r="C104" s="55">
        <v>1904</v>
      </c>
      <c r="D104" s="55">
        <v>1206.589937</v>
      </c>
      <c r="E104" s="40">
        <v>395.07201800000001</v>
      </c>
      <c r="F104" s="40">
        <v>415.35344800000001</v>
      </c>
      <c r="G104" s="40">
        <v>143.78378499999999</v>
      </c>
      <c r="H104" s="56">
        <v>242.93623400000001</v>
      </c>
      <c r="I104" s="40">
        <v>1030</v>
      </c>
      <c r="J104" s="40">
        <v>397</v>
      </c>
      <c r="K104" s="41">
        <v>55</v>
      </c>
      <c r="L104" s="53">
        <f t="shared" si="2"/>
        <v>578</v>
      </c>
      <c r="M104" s="57">
        <v>786</v>
      </c>
      <c r="N104" s="41">
        <v>302</v>
      </c>
      <c r="O104" s="41">
        <v>45</v>
      </c>
      <c r="P104" s="53">
        <f t="shared" si="1"/>
        <v>439</v>
      </c>
    </row>
    <row r="105" spans="1:16" x14ac:dyDescent="0.2">
      <c r="A105" s="52"/>
      <c r="B105" s="40">
        <v>100</v>
      </c>
      <c r="C105" s="55">
        <v>942</v>
      </c>
      <c r="D105" s="55">
        <v>690.85993199999996</v>
      </c>
      <c r="E105" s="40">
        <v>289.80827399999998</v>
      </c>
      <c r="F105" s="40">
        <v>320.03439400000002</v>
      </c>
      <c r="G105" s="40">
        <v>14.468085</v>
      </c>
      <c r="H105" s="56">
        <v>66.549199000000002</v>
      </c>
      <c r="I105" s="40">
        <v>608</v>
      </c>
      <c r="J105" s="40">
        <v>194</v>
      </c>
      <c r="K105" s="41">
        <v>37</v>
      </c>
      <c r="L105" s="53">
        <f t="shared" si="2"/>
        <v>377</v>
      </c>
      <c r="M105" s="57">
        <v>500</v>
      </c>
      <c r="N105" s="41">
        <v>159</v>
      </c>
      <c r="O105" s="41">
        <v>26</v>
      </c>
      <c r="P105" s="53">
        <f t="shared" si="1"/>
        <v>315</v>
      </c>
    </row>
    <row r="106" spans="1:16" x14ac:dyDescent="0.2">
      <c r="A106" s="52"/>
      <c r="B106" s="40">
        <v>101</v>
      </c>
      <c r="C106" s="55">
        <v>1063</v>
      </c>
      <c r="D106" s="55">
        <v>851.54512599999998</v>
      </c>
      <c r="E106" s="40">
        <v>375.80829699999998</v>
      </c>
      <c r="F106" s="40">
        <v>422.49145199999998</v>
      </c>
      <c r="G106" s="40">
        <v>10.851063999999999</v>
      </c>
      <c r="H106" s="56">
        <v>42.394306999999998</v>
      </c>
      <c r="I106" s="40">
        <v>728</v>
      </c>
      <c r="J106" s="40">
        <v>254</v>
      </c>
      <c r="K106" s="41">
        <v>12</v>
      </c>
      <c r="L106" s="53">
        <f t="shared" si="2"/>
        <v>462</v>
      </c>
      <c r="M106" s="57">
        <v>601</v>
      </c>
      <c r="N106" s="41">
        <v>209</v>
      </c>
      <c r="O106" s="41">
        <v>9</v>
      </c>
      <c r="P106" s="53">
        <f t="shared" si="1"/>
        <v>383</v>
      </c>
    </row>
    <row r="107" spans="1:16" x14ac:dyDescent="0.2">
      <c r="A107" s="52"/>
      <c r="B107" s="40">
        <v>102</v>
      </c>
      <c r="C107" s="55">
        <v>2106</v>
      </c>
      <c r="D107" s="55">
        <v>1329.686434</v>
      </c>
      <c r="E107" s="40">
        <v>449.21995299999998</v>
      </c>
      <c r="F107" s="40">
        <v>453.97213299999999</v>
      </c>
      <c r="G107" s="40">
        <v>362.164242</v>
      </c>
      <c r="H107" s="56">
        <v>64.330101999999997</v>
      </c>
      <c r="I107" s="40">
        <v>886</v>
      </c>
      <c r="J107" s="40">
        <v>297</v>
      </c>
      <c r="K107" s="41">
        <v>30</v>
      </c>
      <c r="L107" s="53">
        <f t="shared" si="2"/>
        <v>559</v>
      </c>
      <c r="M107" s="57">
        <v>687</v>
      </c>
      <c r="N107" s="41">
        <v>230</v>
      </c>
      <c r="O107" s="41">
        <v>17</v>
      </c>
      <c r="P107" s="53">
        <f t="shared" si="1"/>
        <v>440</v>
      </c>
    </row>
    <row r="108" spans="1:16" x14ac:dyDescent="0.2">
      <c r="A108" s="52"/>
      <c r="B108" s="40">
        <v>103</v>
      </c>
      <c r="C108" s="55">
        <v>774</v>
      </c>
      <c r="D108" s="55">
        <v>398.43349699999999</v>
      </c>
      <c r="E108" s="40">
        <v>107.782258</v>
      </c>
      <c r="F108" s="40">
        <v>92.738426000000004</v>
      </c>
      <c r="G108" s="40">
        <v>116.066275</v>
      </c>
      <c r="H108" s="56">
        <v>64.586601999999999</v>
      </c>
      <c r="I108" s="40">
        <v>389</v>
      </c>
      <c r="J108" s="40">
        <v>114</v>
      </c>
      <c r="K108" s="41">
        <v>28</v>
      </c>
      <c r="L108" s="53">
        <f t="shared" si="2"/>
        <v>247</v>
      </c>
      <c r="M108" s="57">
        <v>325</v>
      </c>
      <c r="N108" s="41">
        <v>91</v>
      </c>
      <c r="O108" s="41">
        <v>20</v>
      </c>
      <c r="P108" s="53">
        <f t="shared" si="1"/>
        <v>214</v>
      </c>
    </row>
    <row r="109" spans="1:16" x14ac:dyDescent="0.2">
      <c r="A109" s="52"/>
      <c r="B109" s="40">
        <v>104</v>
      </c>
      <c r="C109" s="55">
        <v>1422</v>
      </c>
      <c r="D109" s="55">
        <v>1135.1707590000001</v>
      </c>
      <c r="E109" s="40">
        <v>467.42340100000001</v>
      </c>
      <c r="F109" s="40">
        <v>415.74148500000001</v>
      </c>
      <c r="G109" s="40">
        <v>130.70820599999999</v>
      </c>
      <c r="H109" s="56">
        <v>91.297694000000007</v>
      </c>
      <c r="I109" s="40">
        <v>970</v>
      </c>
      <c r="J109" s="40">
        <v>365</v>
      </c>
      <c r="K109" s="41">
        <v>55</v>
      </c>
      <c r="L109" s="53">
        <f t="shared" si="2"/>
        <v>550</v>
      </c>
      <c r="M109" s="57">
        <v>796</v>
      </c>
      <c r="N109" s="41">
        <v>287</v>
      </c>
      <c r="O109" s="41">
        <v>45</v>
      </c>
      <c r="P109" s="53">
        <f t="shared" si="1"/>
        <v>464</v>
      </c>
    </row>
    <row r="110" spans="1:16" x14ac:dyDescent="0.2">
      <c r="A110" s="52"/>
      <c r="B110" s="40">
        <v>105</v>
      </c>
      <c r="C110" s="55">
        <v>1779</v>
      </c>
      <c r="D110" s="55">
        <v>1135.493209</v>
      </c>
      <c r="E110" s="40">
        <v>386.94989700000002</v>
      </c>
      <c r="F110" s="40">
        <v>373.78659399999998</v>
      </c>
      <c r="G110" s="40">
        <v>309.18920800000001</v>
      </c>
      <c r="H110" s="56">
        <v>65.567497000000003</v>
      </c>
      <c r="I110" s="40">
        <v>889</v>
      </c>
      <c r="J110" s="40">
        <v>323</v>
      </c>
      <c r="K110" s="41">
        <v>61</v>
      </c>
      <c r="L110" s="53">
        <f t="shared" si="2"/>
        <v>505</v>
      </c>
      <c r="M110" s="57">
        <v>725</v>
      </c>
      <c r="N110" s="41">
        <v>257</v>
      </c>
      <c r="O110" s="41">
        <v>48</v>
      </c>
      <c r="P110" s="53">
        <f t="shared" si="1"/>
        <v>420</v>
      </c>
    </row>
    <row r="111" spans="1:16" x14ac:dyDescent="0.2">
      <c r="A111" s="52"/>
      <c r="B111" s="40">
        <v>106</v>
      </c>
      <c r="C111" s="55">
        <v>2593</v>
      </c>
      <c r="D111" s="55">
        <v>2006.3757780000001</v>
      </c>
      <c r="E111" s="40">
        <v>609.05016699999999</v>
      </c>
      <c r="F111" s="40">
        <v>560.69535699999994</v>
      </c>
      <c r="G111" s="40">
        <v>566.61078199999997</v>
      </c>
      <c r="H111" s="56">
        <v>247.112594</v>
      </c>
      <c r="I111" s="40">
        <v>1350</v>
      </c>
      <c r="J111" s="40">
        <v>434</v>
      </c>
      <c r="K111" s="41">
        <v>78</v>
      </c>
      <c r="L111" s="53">
        <f t="shared" si="2"/>
        <v>838</v>
      </c>
      <c r="M111" s="57">
        <v>1084</v>
      </c>
      <c r="N111" s="41">
        <v>340</v>
      </c>
      <c r="O111" s="41">
        <v>61</v>
      </c>
      <c r="P111" s="53">
        <f t="shared" si="1"/>
        <v>683</v>
      </c>
    </row>
    <row r="112" spans="1:16" x14ac:dyDescent="0.2">
      <c r="A112" s="52"/>
      <c r="B112" s="40">
        <v>107</v>
      </c>
      <c r="C112" s="55">
        <v>1113</v>
      </c>
      <c r="D112" s="55">
        <v>517.04010000000005</v>
      </c>
      <c r="E112" s="40">
        <v>153.40788000000001</v>
      </c>
      <c r="F112" s="40">
        <v>121.92184</v>
      </c>
      <c r="G112" s="40">
        <v>185.70604</v>
      </c>
      <c r="H112" s="56">
        <v>53.127688999999997</v>
      </c>
      <c r="I112" s="40">
        <v>454</v>
      </c>
      <c r="J112" s="40">
        <v>150</v>
      </c>
      <c r="K112" s="41">
        <v>16</v>
      </c>
      <c r="L112" s="53">
        <f t="shared" si="2"/>
        <v>288</v>
      </c>
      <c r="M112" s="57">
        <v>349</v>
      </c>
      <c r="N112" s="41">
        <v>113</v>
      </c>
      <c r="O112" s="41">
        <v>12</v>
      </c>
      <c r="P112" s="53">
        <f t="shared" si="1"/>
        <v>224</v>
      </c>
    </row>
    <row r="113" spans="1:16" x14ac:dyDescent="0.2">
      <c r="A113" s="52"/>
      <c r="B113" s="40">
        <v>108</v>
      </c>
      <c r="C113" s="55">
        <v>0</v>
      </c>
      <c r="D113" s="55">
        <v>0</v>
      </c>
      <c r="E113" s="40">
        <v>0</v>
      </c>
      <c r="F113" s="40">
        <v>0</v>
      </c>
      <c r="G113" s="40">
        <v>0</v>
      </c>
      <c r="H113" s="56">
        <v>0</v>
      </c>
      <c r="I113" s="40">
        <v>0</v>
      </c>
      <c r="J113" s="40">
        <v>0</v>
      </c>
      <c r="K113" s="41">
        <v>0</v>
      </c>
      <c r="L113" s="53">
        <f t="shared" si="2"/>
        <v>0</v>
      </c>
      <c r="M113" s="57">
        <v>0</v>
      </c>
      <c r="N113" s="41">
        <v>0</v>
      </c>
      <c r="O113" s="41">
        <v>0</v>
      </c>
      <c r="P113" s="53">
        <f t="shared" si="1"/>
        <v>0</v>
      </c>
    </row>
    <row r="114" spans="1:16" x14ac:dyDescent="0.2">
      <c r="A114" s="52"/>
      <c r="B114" s="40">
        <v>109</v>
      </c>
      <c r="C114" s="55">
        <v>1426</v>
      </c>
      <c r="D114" s="55">
        <v>719.0258</v>
      </c>
      <c r="E114" s="40">
        <v>242.270196</v>
      </c>
      <c r="F114" s="40">
        <v>282.52529099999998</v>
      </c>
      <c r="G114" s="40">
        <v>87.1387</v>
      </c>
      <c r="H114" s="56">
        <v>92.0916</v>
      </c>
      <c r="I114" s="40">
        <v>565</v>
      </c>
      <c r="J114" s="40">
        <v>152</v>
      </c>
      <c r="K114" s="41">
        <v>39</v>
      </c>
      <c r="L114" s="53">
        <f t="shared" si="2"/>
        <v>374</v>
      </c>
      <c r="M114" s="57">
        <v>475</v>
      </c>
      <c r="N114" s="41">
        <v>126</v>
      </c>
      <c r="O114" s="41">
        <v>31</v>
      </c>
      <c r="P114" s="53">
        <f t="shared" si="1"/>
        <v>318</v>
      </c>
    </row>
    <row r="115" spans="1:16" x14ac:dyDescent="0.2">
      <c r="A115" s="52"/>
      <c r="B115" s="40">
        <v>110</v>
      </c>
      <c r="C115" s="55">
        <v>540</v>
      </c>
      <c r="D115" s="55">
        <v>383.16992299999998</v>
      </c>
      <c r="E115" s="40">
        <v>93.712270000000004</v>
      </c>
      <c r="F115" s="40">
        <v>82.480121999999994</v>
      </c>
      <c r="G115" s="40">
        <v>88.612564000000006</v>
      </c>
      <c r="H115" s="56">
        <v>102.039165</v>
      </c>
      <c r="I115" s="40">
        <v>291</v>
      </c>
      <c r="J115" s="40">
        <v>53</v>
      </c>
      <c r="K115" s="41">
        <v>59</v>
      </c>
      <c r="L115" s="53">
        <f t="shared" si="2"/>
        <v>179</v>
      </c>
      <c r="M115" s="57">
        <v>238</v>
      </c>
      <c r="N115" s="41">
        <v>45</v>
      </c>
      <c r="O115" s="41">
        <v>47</v>
      </c>
      <c r="P115" s="53">
        <f t="shared" si="1"/>
        <v>146</v>
      </c>
    </row>
    <row r="116" spans="1:16" x14ac:dyDescent="0.2">
      <c r="A116" s="52"/>
      <c r="B116" s="40">
        <v>111</v>
      </c>
      <c r="C116" s="55">
        <v>3505</v>
      </c>
      <c r="D116" s="55">
        <v>2125.70883</v>
      </c>
      <c r="E116" s="40">
        <v>565.53233299999999</v>
      </c>
      <c r="F116" s="40">
        <v>567.00948000000005</v>
      </c>
      <c r="G116" s="40">
        <v>622.52846</v>
      </c>
      <c r="H116" s="56">
        <v>339.138239</v>
      </c>
      <c r="I116" s="40">
        <v>1631</v>
      </c>
      <c r="J116" s="40">
        <v>464</v>
      </c>
      <c r="K116" s="41">
        <v>83</v>
      </c>
      <c r="L116" s="53">
        <f t="shared" si="2"/>
        <v>1084</v>
      </c>
      <c r="M116" s="57">
        <v>1311</v>
      </c>
      <c r="N116" s="41">
        <v>359</v>
      </c>
      <c r="O116" s="41">
        <v>66</v>
      </c>
      <c r="P116" s="53">
        <f t="shared" si="1"/>
        <v>886</v>
      </c>
    </row>
    <row r="117" spans="1:16" x14ac:dyDescent="0.2">
      <c r="A117" s="52"/>
      <c r="B117" s="40">
        <v>112</v>
      </c>
      <c r="C117" s="55">
        <v>1050</v>
      </c>
      <c r="D117" s="55">
        <v>466.21235999999999</v>
      </c>
      <c r="E117" s="40">
        <v>127.57156000000001</v>
      </c>
      <c r="F117" s="40">
        <v>117.063557</v>
      </c>
      <c r="G117" s="40">
        <v>149.367966</v>
      </c>
      <c r="H117" s="56">
        <v>60.731045000000002</v>
      </c>
      <c r="I117" s="40">
        <v>528</v>
      </c>
      <c r="J117" s="40">
        <v>124</v>
      </c>
      <c r="K117" s="41">
        <v>13</v>
      </c>
      <c r="L117" s="53">
        <f t="shared" si="2"/>
        <v>391</v>
      </c>
      <c r="M117" s="57">
        <v>445</v>
      </c>
      <c r="N117" s="41">
        <v>100</v>
      </c>
      <c r="O117" s="41">
        <v>6</v>
      </c>
      <c r="P117" s="53">
        <f t="shared" si="1"/>
        <v>339</v>
      </c>
    </row>
    <row r="118" spans="1:16" x14ac:dyDescent="0.2">
      <c r="A118" s="52"/>
      <c r="B118" s="40">
        <v>113</v>
      </c>
      <c r="C118" s="55">
        <v>1975</v>
      </c>
      <c r="D118" s="55">
        <v>1280.8033780000001</v>
      </c>
      <c r="E118" s="40">
        <v>450.30649699999998</v>
      </c>
      <c r="F118" s="40">
        <v>356.73299500000002</v>
      </c>
      <c r="G118" s="40">
        <v>117.153199</v>
      </c>
      <c r="H118" s="56">
        <v>336.61068599999999</v>
      </c>
      <c r="I118" s="40">
        <v>1179</v>
      </c>
      <c r="J118" s="40">
        <v>267</v>
      </c>
      <c r="K118" s="41">
        <v>168</v>
      </c>
      <c r="L118" s="53">
        <f t="shared" si="2"/>
        <v>744</v>
      </c>
      <c r="M118" s="57">
        <v>998</v>
      </c>
      <c r="N118" s="41">
        <v>225</v>
      </c>
      <c r="O118" s="41">
        <v>137</v>
      </c>
      <c r="P118" s="53">
        <f t="shared" si="1"/>
        <v>636</v>
      </c>
    </row>
    <row r="119" spans="1:16" x14ac:dyDescent="0.2">
      <c r="A119" s="52"/>
      <c r="B119" s="40">
        <v>114</v>
      </c>
      <c r="C119" s="55">
        <v>671</v>
      </c>
      <c r="D119" s="55">
        <v>247.880336</v>
      </c>
      <c r="E119" s="40">
        <v>76.773840000000007</v>
      </c>
      <c r="F119" s="40">
        <v>70.332541000000006</v>
      </c>
      <c r="G119" s="40">
        <v>9.7546420000000005</v>
      </c>
      <c r="H119" s="56">
        <v>83.367160999999996</v>
      </c>
      <c r="I119" s="40">
        <v>343</v>
      </c>
      <c r="J119" s="40">
        <v>135</v>
      </c>
      <c r="K119" s="41">
        <v>31</v>
      </c>
      <c r="L119" s="53">
        <f t="shared" si="2"/>
        <v>177</v>
      </c>
      <c r="M119" s="57">
        <v>272</v>
      </c>
      <c r="N119" s="41">
        <v>102</v>
      </c>
      <c r="O119" s="41">
        <v>17</v>
      </c>
      <c r="P119" s="53">
        <f t="shared" si="1"/>
        <v>153</v>
      </c>
    </row>
    <row r="120" spans="1:16" x14ac:dyDescent="0.2">
      <c r="A120" s="52"/>
      <c r="B120" s="40">
        <v>115</v>
      </c>
      <c r="C120" s="55">
        <v>1476</v>
      </c>
      <c r="D120" s="55">
        <v>994.88839499999995</v>
      </c>
      <c r="E120" s="40">
        <v>474.89670100000001</v>
      </c>
      <c r="F120" s="40">
        <v>242.252838</v>
      </c>
      <c r="G120" s="40">
        <v>157.66141300000001</v>
      </c>
      <c r="H120" s="56">
        <v>79.791691999999998</v>
      </c>
      <c r="I120" s="40">
        <v>668</v>
      </c>
      <c r="J120" s="40">
        <v>296</v>
      </c>
      <c r="K120" s="41">
        <v>39</v>
      </c>
      <c r="L120" s="53">
        <f t="shared" si="2"/>
        <v>333</v>
      </c>
      <c r="M120" s="57">
        <v>541</v>
      </c>
      <c r="N120" s="41">
        <v>227</v>
      </c>
      <c r="O120" s="41">
        <v>28</v>
      </c>
      <c r="P120" s="53">
        <f t="shared" si="1"/>
        <v>286</v>
      </c>
    </row>
    <row r="121" spans="1:16" x14ac:dyDescent="0.2">
      <c r="A121" s="52"/>
      <c r="B121" s="40">
        <v>116</v>
      </c>
      <c r="C121" s="55">
        <v>2311</v>
      </c>
      <c r="D121" s="55">
        <v>1639.6250230000001</v>
      </c>
      <c r="E121" s="40">
        <v>679.84522100000004</v>
      </c>
      <c r="F121" s="40">
        <v>538.45602099999996</v>
      </c>
      <c r="G121" s="40">
        <v>267.54449299999999</v>
      </c>
      <c r="H121" s="56">
        <v>82.493604000000005</v>
      </c>
      <c r="I121" s="40">
        <v>1148</v>
      </c>
      <c r="J121" s="40">
        <v>384</v>
      </c>
      <c r="K121" s="41">
        <v>45</v>
      </c>
      <c r="L121" s="53">
        <f t="shared" si="2"/>
        <v>719</v>
      </c>
      <c r="M121" s="57">
        <v>882</v>
      </c>
      <c r="N121" s="41">
        <v>270</v>
      </c>
      <c r="O121" s="41">
        <v>36</v>
      </c>
      <c r="P121" s="53">
        <f t="shared" si="1"/>
        <v>576</v>
      </c>
    </row>
    <row r="122" spans="1:16" x14ac:dyDescent="0.2">
      <c r="A122" s="52"/>
      <c r="B122" s="40">
        <v>117</v>
      </c>
      <c r="C122" s="55">
        <v>1398</v>
      </c>
      <c r="D122" s="55">
        <v>925.78000699999996</v>
      </c>
      <c r="E122" s="40">
        <v>310.27013199999999</v>
      </c>
      <c r="F122" s="40">
        <v>208.397693</v>
      </c>
      <c r="G122" s="40">
        <v>237.81780900000001</v>
      </c>
      <c r="H122" s="56">
        <v>136.320516</v>
      </c>
      <c r="I122" s="40">
        <v>746</v>
      </c>
      <c r="J122" s="40">
        <v>242</v>
      </c>
      <c r="K122" s="41">
        <v>89</v>
      </c>
      <c r="L122" s="53">
        <f t="shared" si="2"/>
        <v>415</v>
      </c>
      <c r="M122" s="57">
        <v>627</v>
      </c>
      <c r="N122" s="41">
        <v>203</v>
      </c>
      <c r="O122" s="41">
        <v>74</v>
      </c>
      <c r="P122" s="53">
        <f t="shared" si="1"/>
        <v>350</v>
      </c>
    </row>
    <row r="123" spans="1:16" x14ac:dyDescent="0.2">
      <c r="A123" s="52"/>
      <c r="B123" s="40">
        <v>118</v>
      </c>
      <c r="C123" s="55">
        <v>463</v>
      </c>
      <c r="D123" s="55">
        <v>301.972194</v>
      </c>
      <c r="E123" s="40">
        <v>106.76100700000001</v>
      </c>
      <c r="F123" s="40">
        <v>113.653724</v>
      </c>
      <c r="G123" s="40">
        <v>51.696458999999997</v>
      </c>
      <c r="H123" s="56">
        <v>29.861004999999999</v>
      </c>
      <c r="I123" s="40">
        <v>288</v>
      </c>
      <c r="J123" s="40">
        <v>80</v>
      </c>
      <c r="K123" s="41">
        <v>15</v>
      </c>
      <c r="L123" s="53">
        <f t="shared" si="2"/>
        <v>193</v>
      </c>
      <c r="M123" s="57">
        <v>242</v>
      </c>
      <c r="N123" s="41">
        <v>70</v>
      </c>
      <c r="O123" s="41">
        <v>10</v>
      </c>
      <c r="P123" s="53">
        <f t="shared" si="1"/>
        <v>162</v>
      </c>
    </row>
    <row r="124" spans="1:16" x14ac:dyDescent="0.2">
      <c r="A124" s="52"/>
      <c r="B124" s="40">
        <v>119</v>
      </c>
      <c r="C124" s="55">
        <v>1081</v>
      </c>
      <c r="D124" s="55">
        <v>782.83005000000003</v>
      </c>
      <c r="E124" s="40">
        <v>291.13257900000002</v>
      </c>
      <c r="F124" s="40">
        <v>191.98487399999999</v>
      </c>
      <c r="G124" s="40">
        <v>166.90556900000001</v>
      </c>
      <c r="H124" s="56">
        <v>104.26880800000001</v>
      </c>
      <c r="I124" s="40">
        <v>651</v>
      </c>
      <c r="J124" s="40">
        <v>165</v>
      </c>
      <c r="K124" s="41">
        <v>87</v>
      </c>
      <c r="L124" s="53">
        <f t="shared" si="2"/>
        <v>399</v>
      </c>
      <c r="M124" s="57">
        <v>547</v>
      </c>
      <c r="N124" s="41">
        <v>129</v>
      </c>
      <c r="O124" s="41">
        <v>70</v>
      </c>
      <c r="P124" s="53">
        <f t="shared" si="1"/>
        <v>348</v>
      </c>
    </row>
    <row r="125" spans="1:16" x14ac:dyDescent="0.2">
      <c r="A125" s="52"/>
      <c r="B125" s="40">
        <v>120</v>
      </c>
      <c r="C125" s="55">
        <v>912</v>
      </c>
      <c r="D125" s="55">
        <v>727.90441999999996</v>
      </c>
      <c r="E125" s="40">
        <v>342.09438999999998</v>
      </c>
      <c r="F125" s="40">
        <v>115.25449</v>
      </c>
      <c r="G125" s="40">
        <v>212.37463</v>
      </c>
      <c r="H125" s="56">
        <v>27.264395</v>
      </c>
      <c r="I125" s="40">
        <v>459</v>
      </c>
      <c r="J125" s="40">
        <v>169</v>
      </c>
      <c r="K125" s="41">
        <v>25</v>
      </c>
      <c r="L125" s="53">
        <f t="shared" si="2"/>
        <v>265</v>
      </c>
      <c r="M125" s="57">
        <v>319</v>
      </c>
      <c r="N125" s="41">
        <v>112</v>
      </c>
      <c r="O125" s="41">
        <v>16</v>
      </c>
      <c r="P125" s="53">
        <f t="shared" si="1"/>
        <v>191</v>
      </c>
    </row>
    <row r="126" spans="1:16" x14ac:dyDescent="0.2">
      <c r="A126" s="52"/>
      <c r="B126" s="40">
        <v>121</v>
      </c>
      <c r="C126" s="55">
        <v>891</v>
      </c>
      <c r="D126" s="55">
        <v>654.99946</v>
      </c>
      <c r="E126" s="40">
        <v>261.73848099999998</v>
      </c>
      <c r="F126" s="40">
        <v>163.363068</v>
      </c>
      <c r="G126" s="40">
        <v>61.612327999999998</v>
      </c>
      <c r="H126" s="56">
        <v>164.557512</v>
      </c>
      <c r="I126" s="40">
        <v>499</v>
      </c>
      <c r="J126" s="40">
        <v>217</v>
      </c>
      <c r="K126" s="41">
        <v>57</v>
      </c>
      <c r="L126" s="53">
        <f t="shared" si="2"/>
        <v>225</v>
      </c>
      <c r="M126" s="57">
        <v>404</v>
      </c>
      <c r="N126" s="41">
        <v>170</v>
      </c>
      <c r="O126" s="41">
        <v>40</v>
      </c>
      <c r="P126" s="53">
        <f t="shared" si="1"/>
        <v>194</v>
      </c>
    </row>
    <row r="127" spans="1:16" x14ac:dyDescent="0.2">
      <c r="A127" s="52"/>
      <c r="B127" s="40">
        <v>122</v>
      </c>
      <c r="C127" s="55">
        <v>1070</v>
      </c>
      <c r="D127" s="55">
        <v>890.95783100000006</v>
      </c>
      <c r="E127" s="40">
        <v>262.03839299999999</v>
      </c>
      <c r="F127" s="40">
        <v>162.03539499999999</v>
      </c>
      <c r="G127" s="40">
        <v>77.693199000000007</v>
      </c>
      <c r="H127" s="56">
        <v>319.133915</v>
      </c>
      <c r="I127" s="40">
        <v>673</v>
      </c>
      <c r="J127" s="40">
        <v>251</v>
      </c>
      <c r="K127" s="41">
        <v>68</v>
      </c>
      <c r="L127" s="53">
        <f t="shared" si="2"/>
        <v>354</v>
      </c>
      <c r="M127" s="57">
        <v>570</v>
      </c>
      <c r="N127" s="41">
        <v>207</v>
      </c>
      <c r="O127" s="41">
        <v>55</v>
      </c>
      <c r="P127" s="53">
        <f t="shared" si="1"/>
        <v>308</v>
      </c>
    </row>
    <row r="128" spans="1:16" x14ac:dyDescent="0.2">
      <c r="A128" s="52"/>
      <c r="B128" s="40">
        <v>123</v>
      </c>
      <c r="C128" s="55">
        <v>1984</v>
      </c>
      <c r="D128" s="55">
        <v>1166.995482</v>
      </c>
      <c r="E128" s="40">
        <v>376.20840299999998</v>
      </c>
      <c r="F128" s="40">
        <v>335.32981000000001</v>
      </c>
      <c r="G128" s="40">
        <v>92.364896999999999</v>
      </c>
      <c r="H128" s="56">
        <v>362.31588499999998</v>
      </c>
      <c r="I128" s="40">
        <v>1049</v>
      </c>
      <c r="J128" s="40">
        <v>327</v>
      </c>
      <c r="K128" s="41">
        <v>90</v>
      </c>
      <c r="L128" s="53">
        <f t="shared" si="2"/>
        <v>632</v>
      </c>
      <c r="M128" s="57">
        <v>855</v>
      </c>
      <c r="N128" s="41">
        <v>265</v>
      </c>
      <c r="O128" s="41">
        <v>71</v>
      </c>
      <c r="P128" s="53">
        <f t="shared" si="1"/>
        <v>519</v>
      </c>
    </row>
    <row r="129" spans="1:16" x14ac:dyDescent="0.2">
      <c r="A129" s="52"/>
      <c r="B129" s="40">
        <v>124</v>
      </c>
      <c r="C129" s="55">
        <v>1815</v>
      </c>
      <c r="D129" s="55">
        <v>1462.167369</v>
      </c>
      <c r="E129" s="40">
        <v>743.303404</v>
      </c>
      <c r="F129" s="40">
        <v>549.24354700000004</v>
      </c>
      <c r="G129" s="40">
        <v>124.654999</v>
      </c>
      <c r="H129" s="56">
        <v>44.965400000000002</v>
      </c>
      <c r="I129" s="40">
        <v>935</v>
      </c>
      <c r="J129" s="40">
        <v>471</v>
      </c>
      <c r="K129" s="41">
        <v>26</v>
      </c>
      <c r="L129" s="53">
        <f t="shared" si="2"/>
        <v>438</v>
      </c>
      <c r="M129" s="57">
        <v>737</v>
      </c>
      <c r="N129" s="41">
        <v>361</v>
      </c>
      <c r="O129" s="41">
        <v>20</v>
      </c>
      <c r="P129" s="53">
        <f t="shared" si="1"/>
        <v>356</v>
      </c>
    </row>
    <row r="130" spans="1:16" x14ac:dyDescent="0.2">
      <c r="A130" s="52"/>
      <c r="B130" s="40">
        <v>125</v>
      </c>
      <c r="C130" s="55">
        <v>2591</v>
      </c>
      <c r="D130" s="55">
        <v>1644.000186</v>
      </c>
      <c r="E130" s="40">
        <v>840.00011600000005</v>
      </c>
      <c r="F130" s="40">
        <v>329.999909</v>
      </c>
      <c r="G130" s="40">
        <v>345.00007599999998</v>
      </c>
      <c r="H130" s="56">
        <v>79</v>
      </c>
      <c r="I130" s="40">
        <v>1287</v>
      </c>
      <c r="J130" s="40">
        <v>796</v>
      </c>
      <c r="K130" s="41">
        <v>29</v>
      </c>
      <c r="L130" s="53">
        <f t="shared" si="2"/>
        <v>462</v>
      </c>
      <c r="M130" s="57">
        <v>885</v>
      </c>
      <c r="N130" s="41">
        <v>522</v>
      </c>
      <c r="O130" s="41">
        <v>23</v>
      </c>
      <c r="P130" s="53">
        <f t="shared" si="1"/>
        <v>340</v>
      </c>
    </row>
    <row r="131" spans="1:16" x14ac:dyDescent="0.2">
      <c r="A131" s="52"/>
      <c r="B131" s="40">
        <v>126</v>
      </c>
      <c r="C131" s="55">
        <v>2678</v>
      </c>
      <c r="D131" s="55">
        <v>1910.759881</v>
      </c>
      <c r="E131" s="40">
        <v>763.46485199999995</v>
      </c>
      <c r="F131" s="40">
        <v>674.93097899999998</v>
      </c>
      <c r="G131" s="40">
        <v>282.76521200000002</v>
      </c>
      <c r="H131" s="56">
        <v>189.59880100000001</v>
      </c>
      <c r="I131" s="40">
        <v>1518</v>
      </c>
      <c r="J131" s="40">
        <v>453</v>
      </c>
      <c r="K131" s="41">
        <v>74</v>
      </c>
      <c r="L131" s="53">
        <f t="shared" si="2"/>
        <v>991</v>
      </c>
      <c r="M131" s="57">
        <v>1225</v>
      </c>
      <c r="N131" s="41">
        <v>334</v>
      </c>
      <c r="O131" s="41">
        <v>52</v>
      </c>
      <c r="P131" s="53">
        <f t="shared" si="1"/>
        <v>839</v>
      </c>
    </row>
    <row r="132" spans="1:16" x14ac:dyDescent="0.2">
      <c r="A132" s="52"/>
      <c r="B132" s="40">
        <v>127</v>
      </c>
      <c r="C132" s="55">
        <v>1014</v>
      </c>
      <c r="D132" s="55">
        <v>678.54062099999999</v>
      </c>
      <c r="E132" s="40">
        <v>337.61335800000001</v>
      </c>
      <c r="F132" s="40">
        <v>156.58397299999999</v>
      </c>
      <c r="G132" s="40">
        <v>129.80939599999999</v>
      </c>
      <c r="H132" s="56">
        <v>54.533895999999999</v>
      </c>
      <c r="I132" s="40">
        <v>499</v>
      </c>
      <c r="J132" s="40">
        <v>215</v>
      </c>
      <c r="K132" s="41">
        <v>23</v>
      </c>
      <c r="L132" s="53">
        <f t="shared" si="2"/>
        <v>261</v>
      </c>
      <c r="M132" s="57">
        <v>388</v>
      </c>
      <c r="N132" s="41">
        <v>160</v>
      </c>
      <c r="O132" s="41">
        <v>16</v>
      </c>
      <c r="P132" s="53">
        <f t="shared" si="1"/>
        <v>212</v>
      </c>
    </row>
    <row r="133" spans="1:16" x14ac:dyDescent="0.2">
      <c r="A133" s="52"/>
      <c r="B133" s="40">
        <v>128</v>
      </c>
      <c r="C133" s="55">
        <v>3681</v>
      </c>
      <c r="D133" s="55">
        <v>2835.6993149999998</v>
      </c>
      <c r="E133" s="40">
        <v>1203.9220190000001</v>
      </c>
      <c r="F133" s="40">
        <v>898.48479299999997</v>
      </c>
      <c r="G133" s="40">
        <v>437.42511100000002</v>
      </c>
      <c r="H133" s="56">
        <v>260.86740300000002</v>
      </c>
      <c r="I133" s="40">
        <v>1791</v>
      </c>
      <c r="J133" s="40">
        <v>739</v>
      </c>
      <c r="K133" s="41">
        <v>43</v>
      </c>
      <c r="L133" s="53">
        <f t="shared" si="2"/>
        <v>1009</v>
      </c>
      <c r="M133" s="57">
        <v>1368</v>
      </c>
      <c r="N133" s="41">
        <v>544</v>
      </c>
      <c r="O133" s="41">
        <v>33</v>
      </c>
      <c r="P133" s="53">
        <f t="shared" si="1"/>
        <v>791</v>
      </c>
    </row>
    <row r="134" spans="1:16" x14ac:dyDescent="0.2">
      <c r="A134" s="52"/>
      <c r="B134" s="40">
        <v>129</v>
      </c>
      <c r="C134" s="55">
        <v>0</v>
      </c>
      <c r="D134" s="55">
        <v>0</v>
      </c>
      <c r="E134" s="40">
        <v>0</v>
      </c>
      <c r="F134" s="40">
        <v>0</v>
      </c>
      <c r="G134" s="40">
        <v>0</v>
      </c>
      <c r="H134" s="56">
        <v>0</v>
      </c>
      <c r="I134" s="40">
        <v>1</v>
      </c>
      <c r="J134" s="40">
        <v>0</v>
      </c>
      <c r="K134" s="41">
        <v>0</v>
      </c>
      <c r="L134" s="53">
        <f t="shared" ref="L134:L164" si="3">I134-J134-K134</f>
        <v>1</v>
      </c>
      <c r="M134" s="57">
        <v>0</v>
      </c>
      <c r="N134" s="41">
        <v>0</v>
      </c>
      <c r="O134" s="41">
        <v>0</v>
      </c>
      <c r="P134" s="53">
        <f t="shared" si="1"/>
        <v>0</v>
      </c>
    </row>
    <row r="135" spans="1:16" x14ac:dyDescent="0.2">
      <c r="A135" s="52"/>
      <c r="B135" s="40">
        <v>130</v>
      </c>
      <c r="C135" s="55">
        <v>1744</v>
      </c>
      <c r="D135" s="55">
        <v>1277.3377539999999</v>
      </c>
      <c r="E135" s="40">
        <v>661.60530200000005</v>
      </c>
      <c r="F135" s="40">
        <v>393.06867399999999</v>
      </c>
      <c r="G135" s="40">
        <v>119.999899</v>
      </c>
      <c r="H135" s="56">
        <v>19.663865999999999</v>
      </c>
      <c r="I135" s="40">
        <v>1134</v>
      </c>
      <c r="J135" s="40">
        <v>592</v>
      </c>
      <c r="K135" s="41">
        <v>26</v>
      </c>
      <c r="L135" s="53">
        <f t="shared" si="3"/>
        <v>516</v>
      </c>
      <c r="M135" s="57">
        <v>904</v>
      </c>
      <c r="N135" s="41">
        <v>453</v>
      </c>
      <c r="O135" s="41">
        <v>24</v>
      </c>
      <c r="P135" s="53">
        <f t="shared" si="1"/>
        <v>427</v>
      </c>
    </row>
    <row r="136" spans="1:16" x14ac:dyDescent="0.2">
      <c r="A136" s="52"/>
      <c r="B136" s="40">
        <v>131</v>
      </c>
      <c r="C136" s="55">
        <v>48</v>
      </c>
      <c r="D136" s="55">
        <v>27.662489000000001</v>
      </c>
      <c r="E136" s="40">
        <v>23.394812000000002</v>
      </c>
      <c r="F136" s="40">
        <v>1.931541</v>
      </c>
      <c r="G136" s="40">
        <v>0</v>
      </c>
      <c r="H136" s="56">
        <v>0.33613399999999999</v>
      </c>
      <c r="I136" s="40">
        <v>7</v>
      </c>
      <c r="J136" s="40">
        <v>5</v>
      </c>
      <c r="K136" s="41">
        <v>0</v>
      </c>
      <c r="L136" s="53">
        <f t="shared" si="3"/>
        <v>2</v>
      </c>
      <c r="M136" s="57">
        <v>5</v>
      </c>
      <c r="N136" s="41">
        <v>4</v>
      </c>
      <c r="O136" s="41">
        <v>0</v>
      </c>
      <c r="P136" s="53">
        <f t="shared" si="1"/>
        <v>1</v>
      </c>
    </row>
    <row r="137" spans="1:16" x14ac:dyDescent="0.2">
      <c r="A137" s="52"/>
      <c r="B137" s="40">
        <v>132</v>
      </c>
      <c r="C137" s="55">
        <v>2348</v>
      </c>
      <c r="D137" s="55">
        <v>1740.0000030000001</v>
      </c>
      <c r="E137" s="40">
        <v>744.99981500000001</v>
      </c>
      <c r="F137" s="40">
        <v>665.00010599999996</v>
      </c>
      <c r="G137" s="40">
        <v>145</v>
      </c>
      <c r="H137" s="56">
        <v>45</v>
      </c>
      <c r="I137" s="40">
        <v>1146</v>
      </c>
      <c r="J137" s="40">
        <v>519</v>
      </c>
      <c r="K137" s="41">
        <v>29</v>
      </c>
      <c r="L137" s="53">
        <f t="shared" si="3"/>
        <v>598</v>
      </c>
      <c r="M137" s="57">
        <v>918</v>
      </c>
      <c r="N137" s="41">
        <v>406</v>
      </c>
      <c r="O137" s="41">
        <v>22</v>
      </c>
      <c r="P137" s="53">
        <f t="shared" si="1"/>
        <v>490</v>
      </c>
    </row>
    <row r="138" spans="1:16" x14ac:dyDescent="0.2">
      <c r="A138" s="52"/>
      <c r="B138" s="40">
        <v>133</v>
      </c>
      <c r="C138" s="55">
        <v>2110</v>
      </c>
      <c r="D138" s="55">
        <v>1590.000264</v>
      </c>
      <c r="E138" s="40">
        <v>1005.000078</v>
      </c>
      <c r="F138" s="40">
        <v>344.99998599999998</v>
      </c>
      <c r="G138" s="40">
        <v>24.999998999999999</v>
      </c>
      <c r="H138" s="56">
        <v>215.00019800000001</v>
      </c>
      <c r="I138" s="40">
        <v>1110</v>
      </c>
      <c r="J138" s="40">
        <v>711</v>
      </c>
      <c r="K138" s="41">
        <v>21</v>
      </c>
      <c r="L138" s="53">
        <f t="shared" si="3"/>
        <v>378</v>
      </c>
      <c r="M138" s="57">
        <v>837</v>
      </c>
      <c r="N138" s="41">
        <v>510</v>
      </c>
      <c r="O138" s="41">
        <v>11</v>
      </c>
      <c r="P138" s="53">
        <f t="shared" si="1"/>
        <v>316</v>
      </c>
    </row>
    <row r="139" spans="1:16" x14ac:dyDescent="0.2">
      <c r="A139" s="52"/>
      <c r="B139" s="40">
        <v>134</v>
      </c>
      <c r="C139" s="55">
        <v>3570</v>
      </c>
      <c r="D139" s="55">
        <v>2683.6507489999999</v>
      </c>
      <c r="E139" s="40">
        <v>906.93702800000005</v>
      </c>
      <c r="F139" s="40">
        <v>835.04303100000004</v>
      </c>
      <c r="G139" s="40">
        <v>683.25150599999995</v>
      </c>
      <c r="H139" s="56">
        <v>217.957661</v>
      </c>
      <c r="I139" s="40">
        <v>1693</v>
      </c>
      <c r="J139" s="40">
        <v>559</v>
      </c>
      <c r="K139" s="41">
        <v>49</v>
      </c>
      <c r="L139" s="53">
        <f t="shared" si="3"/>
        <v>1085</v>
      </c>
      <c r="M139" s="57">
        <v>1287</v>
      </c>
      <c r="N139" s="41">
        <v>406</v>
      </c>
      <c r="O139" s="41">
        <v>39</v>
      </c>
      <c r="P139" s="53">
        <f t="shared" si="1"/>
        <v>842</v>
      </c>
    </row>
    <row r="140" spans="1:16" x14ac:dyDescent="0.2">
      <c r="A140" s="52"/>
      <c r="B140" s="40">
        <v>135</v>
      </c>
      <c r="C140" s="55">
        <v>1931</v>
      </c>
      <c r="D140" s="55">
        <v>1196.4492170000001</v>
      </c>
      <c r="E140" s="40">
        <v>701.26578600000005</v>
      </c>
      <c r="F140" s="40">
        <v>213.325073</v>
      </c>
      <c r="G140" s="40">
        <v>160.377723</v>
      </c>
      <c r="H140" s="56">
        <v>85.538341000000003</v>
      </c>
      <c r="I140" s="40">
        <v>1081</v>
      </c>
      <c r="J140" s="40">
        <v>597</v>
      </c>
      <c r="K140" s="41">
        <v>53</v>
      </c>
      <c r="L140" s="53">
        <f t="shared" si="3"/>
        <v>431</v>
      </c>
      <c r="M140" s="57">
        <v>821</v>
      </c>
      <c r="N140" s="41">
        <v>435</v>
      </c>
      <c r="O140" s="41">
        <v>38</v>
      </c>
      <c r="P140" s="53">
        <f t="shared" si="1"/>
        <v>348</v>
      </c>
    </row>
    <row r="141" spans="1:16" x14ac:dyDescent="0.2">
      <c r="A141" s="52"/>
      <c r="B141" s="40">
        <v>136</v>
      </c>
      <c r="C141" s="55">
        <v>46</v>
      </c>
      <c r="D141" s="55">
        <v>12.417134000000001</v>
      </c>
      <c r="E141" s="40">
        <v>3.6205090000000002</v>
      </c>
      <c r="F141" s="40">
        <v>2.4915159999999998</v>
      </c>
      <c r="G141" s="40">
        <v>0</v>
      </c>
      <c r="H141" s="56">
        <v>1.330738</v>
      </c>
      <c r="I141" s="40">
        <v>6</v>
      </c>
      <c r="J141" s="40">
        <v>0</v>
      </c>
      <c r="K141" s="41">
        <v>2</v>
      </c>
      <c r="L141" s="53">
        <f t="shared" si="3"/>
        <v>4</v>
      </c>
      <c r="M141" s="57">
        <v>6</v>
      </c>
      <c r="N141" s="41">
        <v>0</v>
      </c>
      <c r="O141" s="41">
        <v>2</v>
      </c>
      <c r="P141" s="53">
        <f t="shared" si="1"/>
        <v>4</v>
      </c>
    </row>
    <row r="142" spans="1:16" x14ac:dyDescent="0.2">
      <c r="A142" s="52"/>
      <c r="B142" s="40">
        <v>137</v>
      </c>
      <c r="C142" s="55">
        <v>53</v>
      </c>
      <c r="D142" s="55">
        <v>14.749665</v>
      </c>
      <c r="E142" s="40">
        <v>3.6205090000000002</v>
      </c>
      <c r="F142" s="40">
        <v>4.9830310000000004</v>
      </c>
      <c r="G142" s="40">
        <v>4.7949739999999998</v>
      </c>
      <c r="H142" s="56">
        <v>0.79844300000000001</v>
      </c>
      <c r="I142" s="40">
        <v>12</v>
      </c>
      <c r="J142" s="40">
        <v>3</v>
      </c>
      <c r="K142" s="41">
        <v>0</v>
      </c>
      <c r="L142" s="53">
        <f t="shared" si="3"/>
        <v>9</v>
      </c>
      <c r="M142" s="57">
        <v>7</v>
      </c>
      <c r="N142" s="41">
        <v>3</v>
      </c>
      <c r="O142" s="41">
        <v>0</v>
      </c>
      <c r="P142" s="53">
        <f t="shared" si="1"/>
        <v>4</v>
      </c>
    </row>
    <row r="143" spans="1:16" x14ac:dyDescent="0.2">
      <c r="A143" s="52"/>
      <c r="B143" s="40">
        <v>138</v>
      </c>
      <c r="C143" s="55">
        <v>0</v>
      </c>
      <c r="D143" s="55">
        <v>0</v>
      </c>
      <c r="E143" s="40">
        <v>0</v>
      </c>
      <c r="F143" s="40">
        <v>0</v>
      </c>
      <c r="G143" s="40">
        <v>0</v>
      </c>
      <c r="H143" s="56">
        <v>0</v>
      </c>
      <c r="I143" s="40">
        <v>0</v>
      </c>
      <c r="J143" s="40">
        <v>0</v>
      </c>
      <c r="K143" s="41">
        <v>0</v>
      </c>
      <c r="L143" s="53">
        <f t="shared" si="3"/>
        <v>0</v>
      </c>
      <c r="M143" s="57">
        <v>0</v>
      </c>
      <c r="N143" s="41">
        <v>0</v>
      </c>
      <c r="O143" s="41">
        <v>0</v>
      </c>
      <c r="P143" s="53">
        <f t="shared" si="1"/>
        <v>0</v>
      </c>
    </row>
    <row r="144" spans="1:16" x14ac:dyDescent="0.2">
      <c r="A144" s="52"/>
      <c r="B144" s="40">
        <v>139</v>
      </c>
      <c r="C144" s="55">
        <v>0</v>
      </c>
      <c r="D144" s="55">
        <v>0</v>
      </c>
      <c r="E144" s="40">
        <v>0</v>
      </c>
      <c r="F144" s="40">
        <v>0</v>
      </c>
      <c r="G144" s="40">
        <v>0</v>
      </c>
      <c r="H144" s="56">
        <v>0</v>
      </c>
      <c r="I144" s="40">
        <v>0</v>
      </c>
      <c r="J144" s="40">
        <v>0</v>
      </c>
      <c r="K144" s="41">
        <v>0</v>
      </c>
      <c r="L144" s="53">
        <f t="shared" si="3"/>
        <v>0</v>
      </c>
      <c r="M144" s="57">
        <v>0</v>
      </c>
      <c r="N144" s="41">
        <v>0</v>
      </c>
      <c r="O144" s="41">
        <v>0</v>
      </c>
      <c r="P144" s="53">
        <f t="shared" si="1"/>
        <v>0</v>
      </c>
    </row>
    <row r="145" spans="1:16" x14ac:dyDescent="0.2">
      <c r="A145" s="52"/>
      <c r="B145" s="40">
        <v>140</v>
      </c>
      <c r="C145" s="55">
        <v>34</v>
      </c>
      <c r="D145" s="55">
        <v>11.795064999999999</v>
      </c>
      <c r="E145" s="40">
        <v>2.903845</v>
      </c>
      <c r="F145" s="40">
        <v>2.3740999999999999</v>
      </c>
      <c r="G145" s="40">
        <v>5.0624979999999997</v>
      </c>
      <c r="H145" s="56">
        <v>0.34351100000000001</v>
      </c>
      <c r="I145" s="40">
        <v>1</v>
      </c>
      <c r="J145" s="40">
        <v>0</v>
      </c>
      <c r="K145" s="41">
        <v>0</v>
      </c>
      <c r="L145" s="53">
        <f t="shared" si="3"/>
        <v>1</v>
      </c>
      <c r="M145" s="57">
        <v>1</v>
      </c>
      <c r="N145" s="41">
        <v>0</v>
      </c>
      <c r="O145" s="41">
        <v>0</v>
      </c>
      <c r="P145" s="53">
        <f t="shared" si="1"/>
        <v>1</v>
      </c>
    </row>
    <row r="146" spans="1:16" x14ac:dyDescent="0.2">
      <c r="A146" s="52"/>
      <c r="B146" s="40">
        <v>141</v>
      </c>
      <c r="C146" s="55">
        <v>0</v>
      </c>
      <c r="D146" s="55">
        <v>0</v>
      </c>
      <c r="E146" s="40">
        <v>0</v>
      </c>
      <c r="F146" s="40">
        <v>0</v>
      </c>
      <c r="G146" s="40">
        <v>0</v>
      </c>
      <c r="H146" s="56">
        <v>0</v>
      </c>
      <c r="I146" s="40">
        <v>0</v>
      </c>
      <c r="J146" s="40">
        <v>0</v>
      </c>
      <c r="K146" s="41">
        <v>0</v>
      </c>
      <c r="L146" s="53">
        <f t="shared" si="3"/>
        <v>0</v>
      </c>
      <c r="M146" s="57">
        <v>0</v>
      </c>
      <c r="N146" s="41">
        <v>0</v>
      </c>
      <c r="O146" s="41">
        <v>0</v>
      </c>
      <c r="P146" s="53">
        <f t="shared" si="1"/>
        <v>0</v>
      </c>
    </row>
    <row r="147" spans="1:16" x14ac:dyDescent="0.2">
      <c r="A147" s="52"/>
      <c r="B147" s="40">
        <v>142</v>
      </c>
      <c r="C147" s="55">
        <v>7</v>
      </c>
      <c r="D147" s="55">
        <v>4.3584680000000002</v>
      </c>
      <c r="E147" s="40">
        <v>2.903845</v>
      </c>
      <c r="F147" s="40">
        <v>0</v>
      </c>
      <c r="G147" s="40">
        <v>0</v>
      </c>
      <c r="H147" s="56">
        <v>0.34351100000000001</v>
      </c>
      <c r="I147" s="40">
        <v>1</v>
      </c>
      <c r="J147" s="40">
        <v>0</v>
      </c>
      <c r="K147" s="41">
        <v>0</v>
      </c>
      <c r="L147" s="53">
        <f t="shared" si="3"/>
        <v>1</v>
      </c>
      <c r="M147" s="57">
        <v>0</v>
      </c>
      <c r="N147" s="41">
        <v>0</v>
      </c>
      <c r="O147" s="41">
        <v>0</v>
      </c>
      <c r="P147" s="53">
        <f t="shared" si="1"/>
        <v>0</v>
      </c>
    </row>
    <row r="148" spans="1:16" x14ac:dyDescent="0.2">
      <c r="A148" s="52"/>
      <c r="B148" s="40">
        <v>143</v>
      </c>
      <c r="C148" s="55">
        <v>0</v>
      </c>
      <c r="D148" s="55">
        <v>0</v>
      </c>
      <c r="E148" s="40">
        <v>0</v>
      </c>
      <c r="F148" s="40">
        <v>0</v>
      </c>
      <c r="G148" s="40">
        <v>0</v>
      </c>
      <c r="H148" s="56">
        <v>0</v>
      </c>
      <c r="I148" s="40">
        <v>0</v>
      </c>
      <c r="J148" s="40">
        <v>0</v>
      </c>
      <c r="K148" s="41">
        <v>0</v>
      </c>
      <c r="L148" s="53">
        <f t="shared" si="3"/>
        <v>0</v>
      </c>
      <c r="M148" s="57">
        <v>0</v>
      </c>
      <c r="N148" s="41">
        <v>0</v>
      </c>
      <c r="O148" s="41">
        <v>0</v>
      </c>
      <c r="P148" s="53">
        <f t="shared" si="1"/>
        <v>0</v>
      </c>
    </row>
    <row r="149" spans="1:16" x14ac:dyDescent="0.2">
      <c r="A149" s="52"/>
      <c r="B149" s="40">
        <v>144</v>
      </c>
      <c r="C149" s="55">
        <v>3032</v>
      </c>
      <c r="D149" s="55">
        <v>1572.0257650000001</v>
      </c>
      <c r="E149" s="40">
        <v>706.36030900000003</v>
      </c>
      <c r="F149" s="40">
        <v>316.54667699999999</v>
      </c>
      <c r="G149" s="40">
        <v>399.93728900000002</v>
      </c>
      <c r="H149" s="56">
        <v>133.62585000000001</v>
      </c>
      <c r="I149" s="40">
        <v>1268</v>
      </c>
      <c r="J149" s="40">
        <v>596</v>
      </c>
      <c r="K149" s="41">
        <v>71</v>
      </c>
      <c r="L149" s="53">
        <f t="shared" si="3"/>
        <v>601</v>
      </c>
      <c r="M149" s="57">
        <v>932</v>
      </c>
      <c r="N149" s="41">
        <v>419</v>
      </c>
      <c r="O149" s="41">
        <v>50</v>
      </c>
      <c r="P149" s="53">
        <f t="shared" si="1"/>
        <v>463</v>
      </c>
    </row>
    <row r="150" spans="1:16" x14ac:dyDescent="0.2">
      <c r="A150" s="52"/>
      <c r="B150" s="40">
        <v>145</v>
      </c>
      <c r="C150" s="55">
        <v>131</v>
      </c>
      <c r="D150" s="55">
        <v>56.820093</v>
      </c>
      <c r="E150" s="40">
        <v>42.831713999999998</v>
      </c>
      <c r="F150" s="40">
        <v>11.079134</v>
      </c>
      <c r="G150" s="40">
        <v>0</v>
      </c>
      <c r="H150" s="56">
        <v>0.68702200000000002</v>
      </c>
      <c r="I150" s="40">
        <v>41</v>
      </c>
      <c r="J150" s="40">
        <v>28</v>
      </c>
      <c r="K150" s="41">
        <v>0</v>
      </c>
      <c r="L150" s="53">
        <f t="shared" si="3"/>
        <v>13</v>
      </c>
      <c r="M150" s="57">
        <v>28</v>
      </c>
      <c r="N150" s="41">
        <v>22</v>
      </c>
      <c r="O150" s="41">
        <v>0</v>
      </c>
      <c r="P150" s="53">
        <f t="shared" si="1"/>
        <v>6</v>
      </c>
    </row>
    <row r="151" spans="1:16" x14ac:dyDescent="0.2">
      <c r="A151" s="52"/>
      <c r="B151" s="40">
        <v>146</v>
      </c>
      <c r="C151" s="55">
        <v>368</v>
      </c>
      <c r="D151" s="55">
        <v>279.51639499999999</v>
      </c>
      <c r="E151" s="40">
        <v>77.076725999999994</v>
      </c>
      <c r="F151" s="40">
        <v>110.442937</v>
      </c>
      <c r="G151" s="40">
        <v>58.668204000000003</v>
      </c>
      <c r="H151" s="56">
        <v>31.358834000000002</v>
      </c>
      <c r="I151" s="40">
        <v>185</v>
      </c>
      <c r="J151" s="40">
        <v>61</v>
      </c>
      <c r="K151" s="41">
        <v>14</v>
      </c>
      <c r="L151" s="53">
        <f t="shared" si="3"/>
        <v>110</v>
      </c>
      <c r="M151" s="57">
        <v>157</v>
      </c>
      <c r="N151" s="41">
        <v>49</v>
      </c>
      <c r="O151" s="41">
        <v>12</v>
      </c>
      <c r="P151" s="53">
        <f t="shared" si="1"/>
        <v>96</v>
      </c>
    </row>
    <row r="152" spans="1:16" x14ac:dyDescent="0.2">
      <c r="A152" s="52"/>
      <c r="B152" s="40">
        <v>147</v>
      </c>
      <c r="C152" s="55">
        <v>1214</v>
      </c>
      <c r="D152" s="55">
        <v>811.71888799999999</v>
      </c>
      <c r="E152" s="40">
        <v>447.96372300000002</v>
      </c>
      <c r="F152" s="40">
        <v>266.91613599999999</v>
      </c>
      <c r="G152" s="40">
        <v>31.884896000000001</v>
      </c>
      <c r="H152" s="56">
        <v>55.378366</v>
      </c>
      <c r="I152" s="40">
        <v>763</v>
      </c>
      <c r="J152" s="40">
        <v>432</v>
      </c>
      <c r="K152" s="41">
        <v>23</v>
      </c>
      <c r="L152" s="53">
        <f t="shared" si="3"/>
        <v>308</v>
      </c>
      <c r="M152" s="57">
        <v>608</v>
      </c>
      <c r="N152" s="41">
        <v>330</v>
      </c>
      <c r="O152" s="41">
        <v>18</v>
      </c>
      <c r="P152" s="53">
        <f t="shared" si="1"/>
        <v>260</v>
      </c>
    </row>
    <row r="153" spans="1:16" x14ac:dyDescent="0.2">
      <c r="A153" s="52"/>
      <c r="B153" s="40">
        <v>148</v>
      </c>
      <c r="C153" s="55">
        <v>2079</v>
      </c>
      <c r="D153" s="55">
        <v>1190.764455</v>
      </c>
      <c r="E153" s="40">
        <v>364.95937500000002</v>
      </c>
      <c r="F153" s="40">
        <v>282.64093400000002</v>
      </c>
      <c r="G153" s="40">
        <v>99.446804</v>
      </c>
      <c r="H153" s="56">
        <v>437.26278400000001</v>
      </c>
      <c r="I153" s="40">
        <v>1225</v>
      </c>
      <c r="J153" s="40">
        <v>393</v>
      </c>
      <c r="K153" s="41">
        <v>235</v>
      </c>
      <c r="L153" s="53">
        <f t="shared" si="3"/>
        <v>597</v>
      </c>
      <c r="M153" s="57">
        <v>994</v>
      </c>
      <c r="N153" s="41">
        <v>341</v>
      </c>
      <c r="O153" s="41">
        <v>177</v>
      </c>
      <c r="P153" s="53">
        <f t="shared" si="1"/>
        <v>476</v>
      </c>
    </row>
    <row r="154" spans="1:16" x14ac:dyDescent="0.2">
      <c r="A154" s="52"/>
      <c r="B154" s="40">
        <v>149</v>
      </c>
      <c r="C154" s="55">
        <v>128</v>
      </c>
      <c r="D154" s="55">
        <v>55.405914000000003</v>
      </c>
      <c r="E154" s="40">
        <v>36.967796999999997</v>
      </c>
      <c r="F154" s="40">
        <v>8.6159199999999991</v>
      </c>
      <c r="G154" s="40">
        <v>3.672409</v>
      </c>
      <c r="H154" s="56">
        <v>3.3997890000000002</v>
      </c>
      <c r="I154" s="40">
        <v>65</v>
      </c>
      <c r="J154" s="40">
        <v>46</v>
      </c>
      <c r="K154" s="41">
        <v>2</v>
      </c>
      <c r="L154" s="53">
        <f t="shared" si="3"/>
        <v>17</v>
      </c>
      <c r="M154" s="57">
        <v>53</v>
      </c>
      <c r="N154" s="41">
        <v>36</v>
      </c>
      <c r="O154" s="41">
        <v>2</v>
      </c>
      <c r="P154" s="53">
        <f t="shared" si="1"/>
        <v>15</v>
      </c>
    </row>
    <row r="155" spans="1:16" x14ac:dyDescent="0.2">
      <c r="A155" s="52"/>
      <c r="B155" s="40">
        <v>150</v>
      </c>
      <c r="C155" s="55">
        <v>15</v>
      </c>
      <c r="D155" s="55">
        <v>5.8668100000000001</v>
      </c>
      <c r="E155" s="40">
        <v>4.0182390000000003</v>
      </c>
      <c r="F155" s="40">
        <v>1.325526</v>
      </c>
      <c r="G155" s="40">
        <v>0</v>
      </c>
      <c r="H155" s="56">
        <v>0.52304499999999998</v>
      </c>
      <c r="I155" s="40">
        <v>0</v>
      </c>
      <c r="J155" s="40">
        <v>0</v>
      </c>
      <c r="K155" s="41">
        <v>0</v>
      </c>
      <c r="L155" s="53">
        <f t="shared" si="3"/>
        <v>0</v>
      </c>
      <c r="M155" s="57">
        <v>0</v>
      </c>
      <c r="N155" s="41">
        <v>0</v>
      </c>
      <c r="O155" s="41">
        <v>0</v>
      </c>
      <c r="P155" s="53">
        <f t="shared" si="1"/>
        <v>0</v>
      </c>
    </row>
    <row r="156" spans="1:16" x14ac:dyDescent="0.2">
      <c r="A156" s="52"/>
      <c r="B156" s="40">
        <v>151</v>
      </c>
      <c r="C156" s="55">
        <v>74</v>
      </c>
      <c r="D156" s="55">
        <v>33.014339</v>
      </c>
      <c r="E156" s="40">
        <v>28.127672</v>
      </c>
      <c r="F156" s="40">
        <v>1.325526</v>
      </c>
      <c r="G156" s="40">
        <v>1.4689639999999999</v>
      </c>
      <c r="H156" s="56">
        <v>2.0921780000000001</v>
      </c>
      <c r="I156" s="40">
        <v>18</v>
      </c>
      <c r="J156" s="40">
        <v>17</v>
      </c>
      <c r="K156" s="41">
        <v>0</v>
      </c>
      <c r="L156" s="53">
        <f t="shared" si="3"/>
        <v>1</v>
      </c>
      <c r="M156" s="57">
        <v>14</v>
      </c>
      <c r="N156" s="41">
        <v>14</v>
      </c>
      <c r="O156" s="41">
        <v>0</v>
      </c>
      <c r="P156" s="53">
        <f t="shared" si="1"/>
        <v>0</v>
      </c>
    </row>
    <row r="157" spans="1:16" x14ac:dyDescent="0.2">
      <c r="A157" s="52"/>
      <c r="B157" s="40">
        <v>152</v>
      </c>
      <c r="C157" s="55">
        <v>71</v>
      </c>
      <c r="D157" s="55">
        <v>23.677509000000001</v>
      </c>
      <c r="E157" s="40">
        <v>15.269308000000001</v>
      </c>
      <c r="F157" s="40">
        <v>6.627631</v>
      </c>
      <c r="G157" s="40">
        <v>0.73448199999999997</v>
      </c>
      <c r="H157" s="56">
        <v>1.046089</v>
      </c>
      <c r="I157" s="40">
        <v>0</v>
      </c>
      <c r="J157" s="40">
        <v>0</v>
      </c>
      <c r="K157" s="41">
        <v>0</v>
      </c>
      <c r="L157" s="53">
        <f t="shared" si="3"/>
        <v>0</v>
      </c>
      <c r="M157" s="57">
        <v>0</v>
      </c>
      <c r="N157" s="41">
        <v>0</v>
      </c>
      <c r="O157" s="41">
        <v>0</v>
      </c>
      <c r="P157" s="53">
        <f t="shared" si="1"/>
        <v>0</v>
      </c>
    </row>
    <row r="158" spans="1:16" x14ac:dyDescent="0.2">
      <c r="A158" s="52"/>
      <c r="B158" s="40">
        <v>153</v>
      </c>
      <c r="C158" s="55">
        <v>986</v>
      </c>
      <c r="D158" s="55">
        <v>503.29036200000002</v>
      </c>
      <c r="E158" s="40">
        <v>152.061384</v>
      </c>
      <c r="F158" s="40">
        <v>179.389126</v>
      </c>
      <c r="G158" s="40">
        <v>124.669342</v>
      </c>
      <c r="H158" s="56">
        <v>32.736150000000002</v>
      </c>
      <c r="I158" s="40">
        <v>487</v>
      </c>
      <c r="J158" s="40">
        <v>164</v>
      </c>
      <c r="K158" s="41">
        <v>21</v>
      </c>
      <c r="L158" s="53">
        <f t="shared" si="3"/>
        <v>302</v>
      </c>
      <c r="M158" s="57">
        <v>385</v>
      </c>
      <c r="N158" s="41">
        <v>120</v>
      </c>
      <c r="O158" s="41">
        <v>20</v>
      </c>
      <c r="P158" s="53">
        <f t="shared" si="1"/>
        <v>245</v>
      </c>
    </row>
    <row r="159" spans="1:16" x14ac:dyDescent="0.2">
      <c r="A159" s="52"/>
      <c r="B159" s="40">
        <v>154</v>
      </c>
      <c r="C159" s="55">
        <v>2217</v>
      </c>
      <c r="D159" s="55">
        <v>1993.1462200000001</v>
      </c>
      <c r="E159" s="40">
        <v>535.87067999999999</v>
      </c>
      <c r="F159" s="40">
        <v>831.90769</v>
      </c>
      <c r="G159" s="40">
        <v>442.03476999999998</v>
      </c>
      <c r="H159" s="56">
        <v>147.448387</v>
      </c>
      <c r="I159" s="40">
        <v>1099</v>
      </c>
      <c r="J159" s="40">
        <v>288</v>
      </c>
      <c r="K159" s="41">
        <v>34</v>
      </c>
      <c r="L159" s="53">
        <f t="shared" si="3"/>
        <v>777</v>
      </c>
      <c r="M159" s="57">
        <v>877</v>
      </c>
      <c r="N159" s="41">
        <v>221</v>
      </c>
      <c r="O159" s="41">
        <v>25</v>
      </c>
      <c r="P159" s="53">
        <f t="shared" si="1"/>
        <v>631</v>
      </c>
    </row>
    <row r="160" spans="1:16" x14ac:dyDescent="0.2">
      <c r="A160" s="52"/>
      <c r="B160" s="40">
        <v>155</v>
      </c>
      <c r="C160" s="55">
        <v>0</v>
      </c>
      <c r="D160" s="55">
        <v>0</v>
      </c>
      <c r="E160" s="40">
        <v>0</v>
      </c>
      <c r="F160" s="40">
        <v>0</v>
      </c>
      <c r="G160" s="40">
        <v>0</v>
      </c>
      <c r="H160" s="56">
        <v>0</v>
      </c>
      <c r="I160" s="40">
        <v>0</v>
      </c>
      <c r="J160" s="40">
        <v>0</v>
      </c>
      <c r="K160" s="41">
        <v>0</v>
      </c>
      <c r="L160" s="53">
        <f t="shared" si="3"/>
        <v>0</v>
      </c>
      <c r="M160" s="57">
        <v>0</v>
      </c>
      <c r="N160" s="41">
        <v>0</v>
      </c>
      <c r="O160" s="41">
        <v>0</v>
      </c>
      <c r="P160" s="53">
        <f t="shared" si="1"/>
        <v>0</v>
      </c>
    </row>
    <row r="161" spans="1:16" x14ac:dyDescent="0.2">
      <c r="A161" s="52"/>
      <c r="B161" s="40">
        <v>156</v>
      </c>
      <c r="C161" s="55">
        <v>52</v>
      </c>
      <c r="D161" s="55">
        <v>23.332073000000001</v>
      </c>
      <c r="E161" s="40">
        <v>7.2410180000000004</v>
      </c>
      <c r="F161" s="40">
        <v>9.9660620000000009</v>
      </c>
      <c r="G161" s="40">
        <v>3.9958119999999999</v>
      </c>
      <c r="H161" s="56">
        <v>2.1291799999999999</v>
      </c>
      <c r="I161" s="40">
        <v>0</v>
      </c>
      <c r="J161" s="40">
        <v>0</v>
      </c>
      <c r="K161" s="41">
        <v>0</v>
      </c>
      <c r="L161" s="53">
        <f t="shared" si="3"/>
        <v>0</v>
      </c>
      <c r="M161" s="57">
        <v>0</v>
      </c>
      <c r="N161" s="41">
        <v>0</v>
      </c>
      <c r="O161" s="41">
        <v>0</v>
      </c>
      <c r="P161" s="53">
        <f t="shared" si="1"/>
        <v>0</v>
      </c>
    </row>
    <row r="162" spans="1:16" x14ac:dyDescent="0.2">
      <c r="A162" s="52"/>
      <c r="B162" s="40">
        <v>157</v>
      </c>
      <c r="C162" s="55">
        <v>22</v>
      </c>
      <c r="D162" s="55">
        <v>10.167854</v>
      </c>
      <c r="E162" s="40">
        <v>5.413869</v>
      </c>
      <c r="F162" s="40">
        <v>2.8006319999999998</v>
      </c>
      <c r="G162" s="40">
        <v>1.953352</v>
      </c>
      <c r="H162" s="56">
        <v>0</v>
      </c>
      <c r="I162" s="40">
        <v>0</v>
      </c>
      <c r="J162" s="40">
        <v>0</v>
      </c>
      <c r="K162" s="41">
        <v>0</v>
      </c>
      <c r="L162" s="53">
        <f t="shared" si="3"/>
        <v>0</v>
      </c>
      <c r="M162" s="57">
        <v>0</v>
      </c>
      <c r="N162" s="41">
        <v>0</v>
      </c>
      <c r="O162" s="41">
        <v>0</v>
      </c>
      <c r="P162" s="53">
        <f t="shared" si="1"/>
        <v>0</v>
      </c>
    </row>
    <row r="163" spans="1:16" x14ac:dyDescent="0.2">
      <c r="A163" s="52"/>
      <c r="B163" s="40">
        <v>158</v>
      </c>
      <c r="C163" s="55">
        <v>2709</v>
      </c>
      <c r="D163" s="55">
        <v>2469.8314999999998</v>
      </c>
      <c r="E163" s="40">
        <v>1204.5858000000001</v>
      </c>
      <c r="F163" s="40">
        <v>587.19921999999997</v>
      </c>
      <c r="G163" s="40">
        <v>668.04645000000005</v>
      </c>
      <c r="H163" s="56">
        <v>0</v>
      </c>
      <c r="I163" s="40">
        <v>0</v>
      </c>
      <c r="J163" s="40">
        <v>0</v>
      </c>
      <c r="K163" s="41">
        <v>0</v>
      </c>
      <c r="L163" s="53">
        <f t="shared" si="3"/>
        <v>0</v>
      </c>
      <c r="M163" s="57">
        <v>0</v>
      </c>
      <c r="N163" s="41">
        <v>0</v>
      </c>
      <c r="O163" s="41">
        <v>0</v>
      </c>
      <c r="P163" s="53">
        <f t="shared" si="1"/>
        <v>0</v>
      </c>
    </row>
    <row r="164" spans="1:16" x14ac:dyDescent="0.2">
      <c r="A164" s="54"/>
      <c r="B164" s="40">
        <v>159</v>
      </c>
      <c r="C164" s="55">
        <v>0</v>
      </c>
      <c r="D164" s="55">
        <v>0</v>
      </c>
      <c r="E164" s="40">
        <v>0</v>
      </c>
      <c r="F164" s="40">
        <v>0</v>
      </c>
      <c r="G164" s="40">
        <v>0</v>
      </c>
      <c r="H164" s="56">
        <v>0</v>
      </c>
      <c r="I164" s="40">
        <v>0</v>
      </c>
      <c r="J164" s="40">
        <v>0</v>
      </c>
      <c r="K164" s="41">
        <v>0</v>
      </c>
      <c r="L164" s="53">
        <f t="shared" si="3"/>
        <v>0</v>
      </c>
      <c r="M164" s="57">
        <v>0</v>
      </c>
      <c r="N164" s="41">
        <v>0</v>
      </c>
      <c r="O164" s="41">
        <v>0</v>
      </c>
      <c r="P164" s="53">
        <f t="shared" ref="P164" si="4">M164-N164-O164</f>
        <v>0</v>
      </c>
    </row>
    <row r="166" spans="1:16" x14ac:dyDescent="0.2">
      <c r="B166" s="41"/>
      <c r="C166" s="41">
        <f>SUM(C6:C165)</f>
        <v>174809</v>
      </c>
      <c r="D166" s="41">
        <f t="shared" ref="D166:P166" si="5">SUM(D6:D165)</f>
        <v>123115.24730300001</v>
      </c>
      <c r="E166" s="41">
        <f t="shared" si="5"/>
        <v>43053.977612000002</v>
      </c>
      <c r="F166" s="41">
        <f t="shared" si="5"/>
        <v>51048.064172000028</v>
      </c>
      <c r="G166" s="41">
        <f t="shared" si="5"/>
        <v>13743.159734999997</v>
      </c>
      <c r="H166" s="41">
        <f t="shared" si="5"/>
        <v>13456.621407000001</v>
      </c>
      <c r="I166" s="41">
        <f t="shared" si="5"/>
        <v>105031</v>
      </c>
      <c r="J166" s="41">
        <f t="shared" si="5"/>
        <v>34035</v>
      </c>
      <c r="K166" s="41">
        <f t="shared" si="5"/>
        <v>6101</v>
      </c>
      <c r="L166" s="41">
        <f t="shared" si="5"/>
        <v>64895</v>
      </c>
      <c r="M166" s="41">
        <f t="shared" si="5"/>
        <v>87085</v>
      </c>
      <c r="N166" s="41">
        <f t="shared" si="5"/>
        <v>27205</v>
      </c>
      <c r="O166" s="41">
        <f t="shared" si="5"/>
        <v>4775</v>
      </c>
      <c r="P166" s="41">
        <f t="shared" si="5"/>
        <v>55105</v>
      </c>
    </row>
  </sheetData>
  <sheetProtection sheet="1" selectLockedCells="1"/>
  <protectedRanges>
    <protectedRange sqref="A6:A164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140625" style="46" customWidth="1"/>
    <col min="4" max="5" width="7.140625" style="46" bestFit="1" customWidth="1"/>
    <col min="6" max="6" width="7.140625" style="46" customWidth="1"/>
    <col min="7" max="7" width="10.14062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40625" style="46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0</v>
      </c>
      <c r="B1" s="48"/>
      <c r="F1" s="50" t="s">
        <v>25</v>
      </c>
      <c r="G1" s="68">
        <f>H8/4</f>
        <v>43702.25</v>
      </c>
    </row>
    <row r="2" spans="1:16" s="49" customFormat="1" ht="15" x14ac:dyDescent="0.25">
      <c r="A2" s="48" t="s">
        <v>53</v>
      </c>
      <c r="B2" s="48"/>
    </row>
    <row r="3" spans="1:16" s="49" customFormat="1" ht="15" x14ac:dyDescent="0.25">
      <c r="A3" s="76" t="s">
        <v>50</v>
      </c>
      <c r="B3" s="76"/>
      <c r="C3" s="76"/>
      <c r="D3" s="76"/>
      <c r="E3" s="76"/>
      <c r="F3" s="76"/>
    </row>
    <row r="4" spans="1:16" s="49" customFormat="1" ht="15" x14ac:dyDescent="0.25">
      <c r="A4" s="76"/>
      <c r="B4" s="76"/>
      <c r="C4" s="76"/>
      <c r="D4" s="76"/>
      <c r="E4" s="76"/>
      <c r="F4" s="76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81" t="s">
        <v>22</v>
      </c>
      <c r="D6" s="82"/>
      <c r="E6" s="82"/>
      <c r="F6" s="82"/>
      <c r="G6" s="82"/>
      <c r="H6" s="83"/>
      <c r="I6" s="81" t="s">
        <v>24</v>
      </c>
      <c r="J6" s="82"/>
      <c r="K6" s="82"/>
      <c r="L6" s="82"/>
      <c r="M6" s="82"/>
      <c r="N6" s="83"/>
    </row>
    <row r="7" spans="1:16" ht="13.5" thickBot="1" x14ac:dyDescent="0.25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30" t="s">
        <v>1</v>
      </c>
      <c r="H7" s="30" t="s">
        <v>2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1</v>
      </c>
      <c r="N7" s="30" t="s">
        <v>2</v>
      </c>
    </row>
    <row r="8" spans="1:16" ht="12.75" customHeight="1" x14ac:dyDescent="0.2">
      <c r="A8" s="84" t="s">
        <v>51</v>
      </c>
      <c r="B8" s="31" t="s">
        <v>13</v>
      </c>
      <c r="C8" s="8">
        <f>SUMIF(Assignments!$A$6:$A$164,"=1",Assignments!$C$6:$C$164)</f>
        <v>0</v>
      </c>
      <c r="D8" s="9">
        <f>SUMIF(Assignments!$A$6:$A$164,"=2",Assignments!$C$6:$C$164)</f>
        <v>0</v>
      </c>
      <c r="E8" s="9">
        <f>SUMIF(Assignments!$A$6:$A$164,"=3",Assignments!$C$6:$C$164)</f>
        <v>0</v>
      </c>
      <c r="F8" s="9">
        <f>SUMIF(Assignments!$A$6:$A$164,"=4",Assignments!$C$6:$C$164)</f>
        <v>0</v>
      </c>
      <c r="G8" s="10">
        <f>H8-SUM(C8:F8)</f>
        <v>174809</v>
      </c>
      <c r="H8" s="10">
        <f>Assignments!C166</f>
        <v>174809</v>
      </c>
      <c r="I8" s="11"/>
      <c r="J8" s="12"/>
      <c r="K8" s="12"/>
      <c r="L8" s="12"/>
      <c r="M8" s="43"/>
      <c r="N8" s="13"/>
      <c r="P8" s="7"/>
    </row>
    <row r="9" spans="1:16" ht="26.25" thickBot="1" x14ac:dyDescent="0.25">
      <c r="A9" s="85"/>
      <c r="B9" s="32" t="s">
        <v>23</v>
      </c>
      <c r="C9" s="14">
        <f>C8-$G$1</f>
        <v>-43702.25</v>
      </c>
      <c r="D9" s="15">
        <f>D8-$G$1</f>
        <v>-43702.25</v>
      </c>
      <c r="E9" s="15">
        <f>E8-$G$1</f>
        <v>-43702.25</v>
      </c>
      <c r="F9" s="15">
        <f>F8-$G$1</f>
        <v>-43702.25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2">
      <c r="A10" s="78" t="s">
        <v>54</v>
      </c>
      <c r="B10" s="31" t="s">
        <v>14</v>
      </c>
      <c r="C10" s="8">
        <f>SUMIF(Assignments!$A$6:$A$164,"=1",Assignments!$D$6:$D$164)</f>
        <v>0</v>
      </c>
      <c r="D10" s="9">
        <f>SUMIF(Assignments!$A$6:$A$164,"=2",Assignments!$D$6:$D$164)</f>
        <v>0</v>
      </c>
      <c r="E10" s="9">
        <f>SUMIF(Assignments!$A$6:$A$164,"=3",Assignments!$D$6:$D$164)</f>
        <v>0</v>
      </c>
      <c r="F10" s="9">
        <f>SUMIF(Assignments!$A$6:$A$164,"=4",Assignments!$D$6:$D$164)</f>
        <v>0</v>
      </c>
      <c r="G10" s="10">
        <f t="shared" ref="G10:G22" si="0">H10-SUM(C10:F10)</f>
        <v>123115.24730300001</v>
      </c>
      <c r="H10" s="10">
        <v>123115.24730300001</v>
      </c>
      <c r="I10" s="11"/>
      <c r="J10" s="12"/>
      <c r="K10" s="12"/>
      <c r="L10" s="12"/>
      <c r="M10" s="45"/>
      <c r="N10" s="26"/>
      <c r="P10" s="7"/>
    </row>
    <row r="11" spans="1:16" x14ac:dyDescent="0.2">
      <c r="A11" s="79"/>
      <c r="B11" s="33" t="s">
        <v>17</v>
      </c>
      <c r="C11" s="14">
        <f>SUMIF(Assignments!$A$6:$A$164,"=1",Assignments!$E$6:$E$164)</f>
        <v>0</v>
      </c>
      <c r="D11" s="15">
        <f>SUMIF(Assignments!$A$6:$A$164,"=2",Assignments!$E$6:$E$164)</f>
        <v>0</v>
      </c>
      <c r="E11" s="15">
        <f>SUMIF(Assignments!$A$6:$A$164,"=3",Assignments!$E$6:$E$164)</f>
        <v>0</v>
      </c>
      <c r="F11" s="15">
        <f>SUMIF(Assignments!$A$6:$A$164,"=4",Assignments!$E$6:$E$164)</f>
        <v>0</v>
      </c>
      <c r="G11" s="16">
        <f t="shared" si="0"/>
        <v>43053.977612000002</v>
      </c>
      <c r="H11" s="16">
        <v>43053.977612000002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0.24629153883381291</v>
      </c>
      <c r="N11" s="19">
        <f>H11/H$10</f>
        <v>0.34970467553900519</v>
      </c>
      <c r="P11" s="7"/>
    </row>
    <row r="12" spans="1:16" x14ac:dyDescent="0.2">
      <c r="A12" s="79"/>
      <c r="B12" s="33" t="s">
        <v>18</v>
      </c>
      <c r="C12" s="14">
        <f>SUMIF(Assignments!$A$6:$A$164,"=1",Assignments!$F$6:$F$164)</f>
        <v>0</v>
      </c>
      <c r="D12" s="15">
        <f>SUMIF(Assignments!$A$6:$A$164,"=2",Assignments!$F$6:$F$164)</f>
        <v>0</v>
      </c>
      <c r="E12" s="15">
        <f>SUMIF(Assignments!$A$6:$A$164,"=3",Assignments!$F$6:$F$164)</f>
        <v>0</v>
      </c>
      <c r="F12" s="15">
        <f>SUMIF(Assignments!$A$6:$A$164,"=4",Assignments!$F$6:$F$164)</f>
        <v>0</v>
      </c>
      <c r="G12" s="16">
        <f t="shared" si="0"/>
        <v>51048.064172000028</v>
      </c>
      <c r="H12" s="16">
        <v>51048.064172000028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0.29202194493418548</v>
      </c>
      <c r="N12" s="19">
        <f>H12/H$10</f>
        <v>0.41463641011389263</v>
      </c>
      <c r="P12" s="7"/>
    </row>
    <row r="13" spans="1:16" x14ac:dyDescent="0.2">
      <c r="A13" s="79"/>
      <c r="B13" s="33" t="s">
        <v>38</v>
      </c>
      <c r="C13" s="14">
        <f>SUMIF(Assignments!$A$6:$A$164,"=1",Assignments!$G$6:$G$164)</f>
        <v>0</v>
      </c>
      <c r="D13" s="15">
        <f>SUMIF(Assignments!$A$6:$A$164,"=2",Assignments!$G$6:$G$164)</f>
        <v>0</v>
      </c>
      <c r="E13" s="15">
        <f>SUMIF(Assignments!$A$6:$A$164,"=3",Assignments!$G$6:$G$164)</f>
        <v>0</v>
      </c>
      <c r="F13" s="15">
        <f>SUMIF(Assignments!$A$6:$A$164,"=4",Assignments!$G$6:$G$164)</f>
        <v>0</v>
      </c>
      <c r="G13" s="16">
        <f t="shared" si="0"/>
        <v>13743.159734999997</v>
      </c>
      <c r="H13" s="16">
        <v>13743.159734999997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7.8618147435200694E-2</v>
      </c>
      <c r="N13" s="19">
        <f>H13/H$10</f>
        <v>0.11162841350735857</v>
      </c>
      <c r="P13" s="7"/>
    </row>
    <row r="14" spans="1:16" ht="13.5" thickBot="1" x14ac:dyDescent="0.25">
      <c r="A14" s="79"/>
      <c r="B14" s="33" t="s">
        <v>19</v>
      </c>
      <c r="C14" s="14">
        <f>SUMIF(Assignments!$A$6:$A$164,"=1",Assignments!$H$6:$H$164)</f>
        <v>0</v>
      </c>
      <c r="D14" s="15">
        <f>SUMIF(Assignments!$A$6:$A$164,"=2",Assignments!$H$6:$H$164)</f>
        <v>0</v>
      </c>
      <c r="E14" s="15">
        <f>SUMIF(Assignments!$A$6:$A$164,"=3",Assignments!$H$6:$H$164)</f>
        <v>0</v>
      </c>
      <c r="F14" s="15">
        <f>SUMIF(Assignments!$A$6:$A$164,"=4",Assignments!$H$6:$H$164)</f>
        <v>0</v>
      </c>
      <c r="G14" s="16">
        <f t="shared" si="0"/>
        <v>13456.621407000001</v>
      </c>
      <c r="H14" s="16">
        <v>13456.621407000001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7.6978996544800324E-2</v>
      </c>
      <c r="N14" s="19">
        <f>H14/H$10</f>
        <v>0.10930101430801493</v>
      </c>
      <c r="P14" s="7"/>
    </row>
    <row r="15" spans="1:16" x14ac:dyDescent="0.2">
      <c r="A15" s="78" t="s">
        <v>42</v>
      </c>
      <c r="B15" s="31" t="s">
        <v>26</v>
      </c>
      <c r="C15" s="8">
        <f>SUMIF(Assignments!$A$6:$A$164,"=1",Assignments!$I$6:$I$164)</f>
        <v>0</v>
      </c>
      <c r="D15" s="9">
        <f>SUMIF(Assignments!$A$6:$A$164,"=2",Assignments!$I$6:$I$164)</f>
        <v>0</v>
      </c>
      <c r="E15" s="9">
        <f>SUMIF(Assignments!$A$6:$A$164,"=3",Assignments!$I$6:$I$164)</f>
        <v>0</v>
      </c>
      <c r="F15" s="9">
        <f>SUMIF(Assignments!$A$6:$A$164,"=4",Assignments!$I$6:$I$164)</f>
        <v>0</v>
      </c>
      <c r="G15" s="10">
        <f t="shared" si="0"/>
        <v>105031</v>
      </c>
      <c r="H15" s="10">
        <v>105031</v>
      </c>
      <c r="I15" s="11"/>
      <c r="J15" s="12"/>
      <c r="K15" s="12"/>
      <c r="L15" s="12"/>
      <c r="M15" s="44"/>
      <c r="N15" s="26"/>
      <c r="P15" s="7"/>
    </row>
    <row r="16" spans="1:16" x14ac:dyDescent="0.2">
      <c r="A16" s="79"/>
      <c r="B16" s="33" t="s">
        <v>28</v>
      </c>
      <c r="C16" s="14">
        <f>SUMIF(Assignments!$A$6:$A$164,"=1",Assignments!$J$6:$J$164)</f>
        <v>0</v>
      </c>
      <c r="D16" s="15">
        <f>SUMIF(Assignments!$A$6:$A$164,"=2",Assignments!$J$6:$J$164)</f>
        <v>0</v>
      </c>
      <c r="E16" s="15">
        <f>SUMIF(Assignments!$A$6:$A$164,"=3",Assignments!$J$6:$J$164)</f>
        <v>0</v>
      </c>
      <c r="F16" s="15">
        <f>SUMIF(Assignments!$A$6:$A$164,"=4",Assignments!$J$6:$J$164)</f>
        <v>0</v>
      </c>
      <c r="G16" s="16">
        <f t="shared" si="0"/>
        <v>34035</v>
      </c>
      <c r="H16" s="16">
        <v>34035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0.19469821347871105</v>
      </c>
      <c r="N16" s="19">
        <f>H16/H$15</f>
        <v>0.32404718606887489</v>
      </c>
      <c r="P16" s="7"/>
    </row>
    <row r="17" spans="1:18" x14ac:dyDescent="0.2">
      <c r="A17" s="79"/>
      <c r="B17" s="33" t="s">
        <v>15</v>
      </c>
      <c r="C17" s="14">
        <f>SUMIF(Assignments!$A$6:$A$164,"=1",Assignments!$K$6:$K$164)</f>
        <v>0</v>
      </c>
      <c r="D17" s="15">
        <f>SUMIF(Assignments!$A$6:$A$164,"=2",Assignments!$K$6:$K$164)</f>
        <v>0</v>
      </c>
      <c r="E17" s="15">
        <f>SUMIF(Assignments!$A$6:$A$164,"=3",Assignments!$K$6:$K$164)</f>
        <v>0</v>
      </c>
      <c r="F17" s="15">
        <f>SUMIF(Assignments!$A$6:$A$164,"=4",Assignments!$K$6:$K$164)</f>
        <v>0</v>
      </c>
      <c r="G17" s="16">
        <f t="shared" si="0"/>
        <v>6101</v>
      </c>
      <c r="H17" s="16">
        <v>6101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3.490094903580479E-2</v>
      </c>
      <c r="N17" s="19">
        <f>H17/H$15</f>
        <v>5.8087612228770555E-2</v>
      </c>
      <c r="P17" s="7"/>
    </row>
    <row r="18" spans="1:18" ht="13.5" thickBot="1" x14ac:dyDescent="0.25">
      <c r="A18" s="80"/>
      <c r="B18" s="34" t="s">
        <v>39</v>
      </c>
      <c r="C18" s="20">
        <f>SUMIF(Assignments!$A$6:$A$164,"=1",Assignments!$L$6:$L$164)</f>
        <v>0</v>
      </c>
      <c r="D18" s="21">
        <f>SUMIF(Assignments!$A$6:$A$164,"=2",Assignments!$L$6:$L$164)</f>
        <v>0</v>
      </c>
      <c r="E18" s="21">
        <f>SUMIF(Assignments!$A$6:$A$164,"=3",Assignments!$L$6:$L$164)</f>
        <v>0</v>
      </c>
      <c r="F18" s="21">
        <f>SUMIF(Assignments!$A$6:$A$164,"=4",Assignments!$L$6:$L$164)</f>
        <v>0</v>
      </c>
      <c r="G18" s="22">
        <f t="shared" si="0"/>
        <v>64895</v>
      </c>
      <c r="H18" s="22">
        <v>64895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0.37123374654623048</v>
      </c>
      <c r="N18" s="25">
        <f>H18/H$15</f>
        <v>0.61786520170235459</v>
      </c>
      <c r="P18" s="7"/>
    </row>
    <row r="19" spans="1:18" x14ac:dyDescent="0.2">
      <c r="A19" s="78" t="s">
        <v>43</v>
      </c>
      <c r="B19" s="31" t="s">
        <v>27</v>
      </c>
      <c r="C19" s="8">
        <f>SUMIF(Assignments!$A$6:$A$164,"=1",Assignments!$M$6:$M$164)</f>
        <v>0</v>
      </c>
      <c r="D19" s="9">
        <f>SUMIF(Assignments!$A$6:$A$164,"=2",Assignments!$M$6:$M$164)</f>
        <v>0</v>
      </c>
      <c r="E19" s="9">
        <f>SUMIF(Assignments!$A$6:$A$164,"=3",Assignments!$M$6:$M$164)</f>
        <v>0</v>
      </c>
      <c r="F19" s="9">
        <f>SUMIF(Assignments!$A$6:$A$164,"=4",Assignments!$M$6:$M$164)</f>
        <v>0</v>
      </c>
      <c r="G19" s="10">
        <f t="shared" si="0"/>
        <v>87085</v>
      </c>
      <c r="H19" s="10">
        <v>87085</v>
      </c>
      <c r="I19" s="11"/>
      <c r="J19" s="12"/>
      <c r="K19" s="12"/>
      <c r="L19" s="12"/>
      <c r="M19" s="45"/>
      <c r="N19" s="26"/>
      <c r="P19" s="7"/>
    </row>
    <row r="20" spans="1:18" x14ac:dyDescent="0.2">
      <c r="A20" s="79"/>
      <c r="B20" s="33" t="s">
        <v>28</v>
      </c>
      <c r="C20" s="14">
        <f>SUMIF(Assignments!$A$6:$A$164,"=1",Assignments!$N$6:$N$164)</f>
        <v>0</v>
      </c>
      <c r="D20" s="15">
        <f>SUMIF(Assignments!$A$6:$A$164,"=2",Assignments!$N$6:$N$164)</f>
        <v>0</v>
      </c>
      <c r="E20" s="15">
        <f>SUMIF(Assignments!$A$6:$A$164,"=3",Assignments!$N$6:$N$164)</f>
        <v>0</v>
      </c>
      <c r="F20" s="15">
        <f>SUMIF(Assignments!$A$6:$A$164,"=4",Assignments!$N$6:$N$164)</f>
        <v>0</v>
      </c>
      <c r="G20" s="16">
        <f t="shared" si="0"/>
        <v>27205</v>
      </c>
      <c r="H20" s="16">
        <v>27205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0.15562699860991139</v>
      </c>
      <c r="N20" s="19">
        <f>H20/H$19</f>
        <v>0.31239593500602858</v>
      </c>
      <c r="P20" s="7"/>
    </row>
    <row r="21" spans="1:18" x14ac:dyDescent="0.2">
      <c r="A21" s="79"/>
      <c r="B21" s="33" t="s">
        <v>15</v>
      </c>
      <c r="C21" s="14">
        <f>SUMIF(Assignments!$A$6:$A$164,"=1",Assignments!$O$6:$O$164)</f>
        <v>0</v>
      </c>
      <c r="D21" s="15">
        <f>SUMIF(Assignments!$A$6:$A$164,"=2",Assignments!$O$6:$O$164)</f>
        <v>0</v>
      </c>
      <c r="E21" s="15">
        <f>SUMIF(Assignments!$A$6:$A$164,"=3",Assignments!$O$6:$O$164)</f>
        <v>0</v>
      </c>
      <c r="F21" s="15">
        <f>SUMIF(Assignments!$A$6:$A$164,"=4",Assignments!$O$6:$O$164)</f>
        <v>0</v>
      </c>
      <c r="G21" s="16">
        <f t="shared" si="0"/>
        <v>4775</v>
      </c>
      <c r="H21" s="16">
        <v>4775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2.7315527232579559E-2</v>
      </c>
      <c r="N21" s="19">
        <f>H21/H$19</f>
        <v>5.4831486478727681E-2</v>
      </c>
      <c r="P21" s="7"/>
    </row>
    <row r="22" spans="1:18" ht="13.5" thickBot="1" x14ac:dyDescent="0.25">
      <c r="A22" s="80"/>
      <c r="B22" s="34" t="s">
        <v>39</v>
      </c>
      <c r="C22" s="20">
        <f>SUMIF(Assignments!$A$6:$A$164,"=1",Assignments!$P$6:$P$164)</f>
        <v>0</v>
      </c>
      <c r="D22" s="21">
        <f>SUMIF(Assignments!$A$6:$A$164,"=2",Assignments!$P$6:$P$164)</f>
        <v>0</v>
      </c>
      <c r="E22" s="21">
        <f>SUMIF(Assignments!$A$6:$A$164,"=3",Assignments!$P$6:$P$164)</f>
        <v>0</v>
      </c>
      <c r="F22" s="21">
        <f>SUMIF(Assignments!$A$6:$A$164,"=4",Assignments!$P$6:$P$164)</f>
        <v>0</v>
      </c>
      <c r="G22" s="22">
        <f t="shared" si="0"/>
        <v>55105</v>
      </c>
      <c r="H22" s="22">
        <v>55105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0.31522976505786315</v>
      </c>
      <c r="N22" s="25">
        <f>H22/H$19</f>
        <v>0.63277257851524371</v>
      </c>
      <c r="P22" s="7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75" x14ac:dyDescent="0.25">
      <c r="A24" s="1" t="s">
        <v>33</v>
      </c>
    </row>
    <row r="25" spans="1:18" x14ac:dyDescent="0.2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</sheetData>
  <sheetProtection sheet="1" selectLockedCells="1"/>
  <protectedRanges>
    <protectedRange sqref="A3:B3 I6:L6 C6:F6" name="Range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Todd Tatum</cp:lastModifiedBy>
  <cp:lastPrinted>2017-04-20T07:56:20Z</cp:lastPrinted>
  <dcterms:created xsi:type="dcterms:W3CDTF">2009-06-26T00:03:19Z</dcterms:created>
  <dcterms:modified xsi:type="dcterms:W3CDTF">2021-11-03T21:09:04Z</dcterms:modified>
</cp:coreProperties>
</file>